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0 - Demolice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'D0 - Demolice'!$C$85:$K$156</definedName>
    <definedName name="_xlnm.Print_Area" localSheetId="1">'D0 - Demolice'!$C$4:$J$39,'D0 - Demolice'!$C$45:$J$67,'D0 - Demolice'!$C$73:$K$156</definedName>
    <definedName name="_xlnm.Print_Titles" localSheetId="1">'D0 - Demolice'!$85:$85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55"/>
  <c r="BH155"/>
  <c r="BG155"/>
  <c r="BF155"/>
  <c r="T155"/>
  <c r="T154"/>
  <c r="R155"/>
  <c r="R154"/>
  <c r="P155"/>
  <c r="P154"/>
  <c r="BI148"/>
  <c r="BH148"/>
  <c r="BG148"/>
  <c r="BF148"/>
  <c r="T148"/>
  <c r="T147"/>
  <c r="T146"/>
  <c r="R148"/>
  <c r="R147"/>
  <c r="R146"/>
  <c r="P148"/>
  <c r="P147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9"/>
  <c r="BH99"/>
  <c r="BG99"/>
  <c r="BF99"/>
  <c r="T99"/>
  <c r="R99"/>
  <c r="P99"/>
  <c r="BI95"/>
  <c r="BH95"/>
  <c r="BG95"/>
  <c r="BF95"/>
  <c r="T95"/>
  <c r="R95"/>
  <c r="P95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52"/>
  <c r="E7"/>
  <c r="E76"/>
  <c i="1" r="L50"/>
  <c r="AM50"/>
  <c r="AM49"/>
  <c r="L49"/>
  <c r="AM47"/>
  <c r="L47"/>
  <c r="L45"/>
  <c r="L44"/>
  <c i="2" r="J148"/>
  <c r="BK99"/>
  <c r="BK130"/>
  <c r="BK148"/>
  <c r="J99"/>
  <c r="J126"/>
  <c r="J136"/>
  <c r="J108"/>
  <c r="BK126"/>
  <c r="BK117"/>
  <c r="J102"/>
  <c r="BK155"/>
  <c r="J142"/>
  <c r="J112"/>
  <c r="J89"/>
  <c r="J117"/>
  <c r="BK139"/>
  <c r="BK142"/>
  <c r="BK133"/>
  <c r="BK89"/>
  <c r="BK136"/>
  <c r="BK108"/>
  <c r="J130"/>
  <c i="1" r="AS54"/>
  <c i="2" r="J123"/>
  <c r="BK102"/>
  <c r="BK120"/>
  <c r="J139"/>
  <c r="BK112"/>
  <c r="J95"/>
  <c r="J133"/>
  <c r="BK123"/>
  <c r="J155"/>
  <c r="BK95"/>
  <c r="J120"/>
  <c l="1" r="R88"/>
  <c r="R98"/>
  <c r="BK88"/>
  <c r="J88"/>
  <c r="J61"/>
  <c r="BK98"/>
  <c r="J98"/>
  <c r="J62"/>
  <c r="T98"/>
  <c r="T88"/>
  <c r="P116"/>
  <c r="P88"/>
  <c r="R116"/>
  <c r="P98"/>
  <c r="BK116"/>
  <c r="J116"/>
  <c r="J63"/>
  <c r="T116"/>
  <c r="BK147"/>
  <c r="J147"/>
  <c r="J65"/>
  <c r="BK154"/>
  <c r="J154"/>
  <c r="J66"/>
  <c r="F55"/>
  <c r="BE102"/>
  <c r="BE108"/>
  <c r="BE112"/>
  <c r="BE148"/>
  <c r="J80"/>
  <c r="BE95"/>
  <c r="BE99"/>
  <c r="BE123"/>
  <c r="BE130"/>
  <c r="E48"/>
  <c r="BE120"/>
  <c r="BE136"/>
  <c r="BE142"/>
  <c r="BE155"/>
  <c r="BE117"/>
  <c r="BE133"/>
  <c r="BE139"/>
  <c r="BE89"/>
  <c r="BE126"/>
  <c r="F35"/>
  <c i="1" r="BB55"/>
  <c r="BB54"/>
  <c r="W31"/>
  <c i="2" r="F36"/>
  <c i="1" r="BC55"/>
  <c r="BC54"/>
  <c r="W32"/>
  <c i="2" r="J34"/>
  <c i="1" r="AW55"/>
  <c i="2" r="F34"/>
  <c i="1" r="BA55"/>
  <c r="BA54"/>
  <c r="AW54"/>
  <c r="AK30"/>
  <c i="2" r="F37"/>
  <c i="1" r="BD55"/>
  <c r="BD54"/>
  <c r="W33"/>
  <c i="2" l="1" r="R87"/>
  <c r="R86"/>
  <c r="T87"/>
  <c r="T86"/>
  <c r="P87"/>
  <c r="P86"/>
  <c i="1" r="AU55"/>
  <c i="2" r="BK87"/>
  <c r="BK146"/>
  <c r="J146"/>
  <c r="J64"/>
  <c i="1" r="AY54"/>
  <c r="AX54"/>
  <c r="W30"/>
  <c i="2" r="J33"/>
  <c i="1" r="AV55"/>
  <c r="AT55"/>
  <c r="AU54"/>
  <c i="2" r="F33"/>
  <c i="1" r="AZ55"/>
  <c r="AZ54"/>
  <c r="AV54"/>
  <c r="AK29"/>
  <c i="2" l="1" r="BK86"/>
  <c r="J86"/>
  <c r="J59"/>
  <c r="J87"/>
  <c r="J60"/>
  <c i="1" r="W29"/>
  <c r="AT54"/>
  <c i="2" l="1" r="J30"/>
  <c i="1" r="AG55"/>
  <c r="AG54"/>
  <c r="AK26"/>
  <c r="AK35"/>
  <c l="1" r="AN54"/>
  <c i="2" r="J39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<sst xmlns="http://schemas.openxmlformats.org/spreadsheetml/2006/main">
  <si>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</si>
  <si>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</si>
  <si>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</si>
  <si>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</si>
  <si>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</si>
  <si>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{884d52b6-8aff-45fb-bbbd-055065727a74}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</si>
  <si>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</si>
  <si>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</si>
  <si>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</si>
  <si>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</si>
  <si>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</si>
  <si>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</si>
  <si>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</si>
  <si>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</si>
  <si>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2024-06_02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</si>
  <si>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</si>
  <si>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</si>
  <si>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DEMOLICE OBJEKTU ZUŠ_varianta AZC vně</t>
  </si>
  <si>
    <t>KSO:</t>
  </si>
  <si>
    <t/>
  </si>
  <si>
    <t>CC-CZ:</t>
  </si>
  <si>
    <t>Místo:</t>
  </si>
  <si>
    <t xml:space="preserve">Plzeň – Bolevec, U Jam 1353/14 </t>
  </si>
  <si>
    <t>Datum:</t>
  </si>
  <si>
    <t>11. 1. 2024</t>
  </si>
  <si>
    <t>Zadavatel:</t>
  </si>
  <si>
    <t>IČ:</t>
  </si>
  <si>
    <t xml:space="preserve">45335842 </t>
  </si>
  <si>
    <t xml:space="preserve">Základní umělecká škola, Plzeň, Sokolovská 54 </t>
  </si>
  <si>
    <t>DIČ:</t>
  </si>
  <si>
    <t>Uchazeč:</t>
  </si>
  <si>
    <t>Vyplň údaj</t>
  </si>
  <si>
    <t>Projektant:</t>
  </si>
  <si>
    <t xml:space="preserve">26395606 </t>
  </si>
  <si>
    <t>projectstudio8 s.r.o.</t>
  </si>
  <si>
    <t>True</t>
  </si>
  <si>
    <t>Zpracovatel:</t>
  </si>
  <si>
    <t>Michal Jirka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</si>
  <si>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</si>
  <si>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</si>
  <si>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</si>
  <si>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</si>
  <si>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</si>
  <si>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</si>
  <si>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</si>
  <si>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</si>
  <si>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</si>
  <si>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</si>
  <si>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</si>
  <si>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</si>
  <si>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</si>
  <si>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</si>
  <si>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</si>
  <si>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</si>
  <si>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</si>
  <si>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</si>
  <si>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</si>
  <si>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</si>
  <si>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</si>
  <si>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</si>
  <si>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</si>
  <si>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</si>
  <si>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</si>
  <si>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</si>
  <si>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</si>
  <si>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</si>
  <si>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</si>
  <si>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</si>
  <si>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</si>
  <si>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</si>
  <si>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</si>
  <si>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</si>
  <si>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</si>
  <si>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</si>
  <si>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</si>
  <si>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</si>
  <si>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</si>
  <si>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</si>
  <si>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</si>
  <si>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D0</t>
  </si>
  <si>
    <t>Demolice</t>
  </si>
  <si>
    <t>STA</t>
  </si>
  <si>
    <t>1</t>
  </si>
  <si>
    <t>{b2515df3-51fc-4fe5-a907-970b2b328f9e}</t>
  </si>
  <si>
    <t>2</t>
  </si>
  <si>
    <t>KRYCÍ LIST SOUPISU PRACÍ</t>
  </si>
  <si>
    <t>Objekt:</t>
  </si>
  <si>
    <t>D0 - Demolice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</si>
  <si>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</si>
  <si>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</si>
  <si>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</si>
  <si>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</si>
  <si>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</si>
  <si>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</si>
  <si>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</si>
  <si>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</si>
  <si>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</si>
  <si>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765 - Krytina skládaná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</si>
  <si>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</si>
  <si>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</si>
  <si>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</si>
  <si>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</si>
  <si>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</si>
  <si>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</si>
  <si>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</si>
  <si>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</si>
  <si>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</si>
  <si>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</si>
  <si>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</si>
  <si>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</si>
  <si>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</si>
  <si>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</si>
  <si>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</si>
  <si>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</si>
  <si>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</si>
  <si>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</si>
  <si>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</si>
  <si>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174151101</t>
  </si>
  <si>
    <t>Zásyp jam, šachet rýh nebo kolem objektů sypaninou se zhutněním</t>
  </si>
  <si>
    <t>m3</t>
  </si>
  <si>
    <t>CS ÚRS 2024 01</t>
  </si>
  <si>
    <t>4</t>
  </si>
  <si>
    <t>471594424</t>
  </si>
  <si>
    <t>PP</t>
  </si>
  <si>
    <t>Zásyp sypaninou z jakékoliv horniny strojně s uložením výkopku ve vrstvách se zhutněním jam, šachet, rýh nebo kolem objektů v těchto vykopávkách</t>
  </si>
  <si>
    <t>Online PSC</t>
  </si>
  <si>
    <t>https://podminky.urs.cz/item/CS_URS_2024_01/174151101</t>
  </si>
  <si>
    <t>VV</t>
  </si>
  <si>
    <t>zásyp po vybouraných základech - předpoklad</t>
  </si>
  <si>
    <t>1175,9*0,25</t>
  </si>
  <si>
    <t>Součet</t>
  </si>
  <si>
    <t>M</t>
  </si>
  <si>
    <t>58331200</t>
  </si>
  <si>
    <t>štěrkopísek netříděný</t>
  </si>
  <si>
    <t>t</t>
  </si>
  <si>
    <t>8</t>
  </si>
  <si>
    <t>-1074712197</t>
  </si>
  <si>
    <t>293,975*2 'Přepočtené koeficientem množství</t>
  </si>
  <si>
    <t>9</t>
  </si>
  <si>
    <t>Ostatní konstrukce a práce, bourání</t>
  </si>
  <si>
    <t>3</t>
  </si>
  <si>
    <t>981013212</t>
  </si>
  <si>
    <t>Demolice budov dřevěných ostatních oboustranně obitých případně omítnutých těžkou mechanizací</t>
  </si>
  <si>
    <t>-1024031079</t>
  </si>
  <si>
    <t>Demolice budov těžkými mechanizačními prostředky dřevěných ostatních, oboustranně obitých, případně omítnutých</t>
  </si>
  <si>
    <t>https://podminky.urs.cz/item/CS_URS_2024_01/981013212</t>
  </si>
  <si>
    <t>981513111</t>
  </si>
  <si>
    <t>Demolice konstrukcí objektů zděných na MVC těžkou mechanizací</t>
  </si>
  <si>
    <t>-417660929</t>
  </si>
  <si>
    <t>Demolice konstrukcí objektů těžkými mechanizačními prostředky zdiva na maltu vápennou nebo vápenocementovou z cihel, tvárnic, kamene, zdiva smíšeného nebo hrázděného</t>
  </si>
  <si>
    <t>https://podminky.urs.cz/item/CS_URS_2024_01/981513111</t>
  </si>
  <si>
    <t xml:space="preserve">protipožární zdi z porobetonu </t>
  </si>
  <si>
    <t>0,3*((6,84+2,734)/2*(0,167+10,210+0,15+3,76))*2</t>
  </si>
  <si>
    <t>5</t>
  </si>
  <si>
    <t>981513114</t>
  </si>
  <si>
    <t>Demolice konstrukcí objektů z betonu železového těžkou mechanizací</t>
  </si>
  <si>
    <t>-21748253</t>
  </si>
  <si>
    <t>Demolice konstrukcí objektů těžkými mechanizačními prostředky konstrukcí ze železobetonu</t>
  </si>
  <si>
    <t>https://podminky.urs.cz/item/CS_URS_2024_01/981513114</t>
  </si>
  <si>
    <t xml:space="preserve">0,185*1175,9"betonové podlahy </t>
  </si>
  <si>
    <t>6</t>
  </si>
  <si>
    <t>981513116</t>
  </si>
  <si>
    <t>Demolice konstrukcí objektů z betonu prostého těžkou mechanizací</t>
  </si>
  <si>
    <t>1125474439</t>
  </si>
  <si>
    <t>Demolice konstrukcí objektů těžkými mechanizačními prostředky konstrukcí z betonu prostého</t>
  </si>
  <si>
    <t>https://podminky.urs.cz/item/CS_URS_2024_01/981513116</t>
  </si>
  <si>
    <t>1175,9*0,25"základy z PB - předpoklad</t>
  </si>
  <si>
    <t>997</t>
  </si>
  <si>
    <t>Přesun sutě</t>
  </si>
  <si>
    <t>7</t>
  </si>
  <si>
    <t>997006002</t>
  </si>
  <si>
    <t>Strojové třídění stavebního odpadu</t>
  </si>
  <si>
    <t>1585026886</t>
  </si>
  <si>
    <t>Úprava stavebního odpadu třídění strojové</t>
  </si>
  <si>
    <t>https://podminky.urs.cz/item/CS_URS_2024_01/997006002</t>
  </si>
  <si>
    <t>997006014</t>
  </si>
  <si>
    <t>Pytlování nebezpečného odpadu z vlnitých tabulí s obsahem azbestu</t>
  </si>
  <si>
    <t>185613520</t>
  </si>
  <si>
    <t>Úprava stavebního odpadu pytlování nebezpečného odpadu s obsahem azbestu z vlnitých tabulí</t>
  </si>
  <si>
    <t>https://podminky.urs.cz/item/CS_URS_2024_01/997006014</t>
  </si>
  <si>
    <t>997006512</t>
  </si>
  <si>
    <t>Vodorovné doprava suti s naložením a složením na skládku přes 100 m do 1 km</t>
  </si>
  <si>
    <t>1057865110</t>
  </si>
  <si>
    <t>Vodorovná doprava suti na skládku s naložením na dopravní prostředek a složením přes 100 m do 1 km</t>
  </si>
  <si>
    <t>https://podminky.urs.cz/item/CS_URS_2024_01/997006512</t>
  </si>
  <si>
    <t>10</t>
  </si>
  <si>
    <t>997006519</t>
  </si>
  <si>
    <t>Příplatek k vodorovnému přemístění suti na skládku ZKD 1 km přes 1 km</t>
  </si>
  <si>
    <t>1259880504</t>
  </si>
  <si>
    <t>Vodorovná doprava suti na skládku Příplatek k ceně -6512 za každý další i započatý 1 km</t>
  </si>
  <si>
    <t>https://podminky.urs.cz/item/CS_URS_2024_01/997006519</t>
  </si>
  <si>
    <t>2596,486*19 'Přepočtené koeficientem množství</t>
  </si>
  <si>
    <t>11</t>
  </si>
  <si>
    <t>997013861</t>
  </si>
  <si>
    <t>Poplatek za uložení stavebního odpadu na recyklační skládce (skládkovné) z prostého betonu kód odpadu 17 01 01</t>
  </si>
  <si>
    <t>-530028232</t>
  </si>
  <si>
    <t>Poplatek za uložení stavebního odpadu na recyklační skládce (skládkovné) z prostého betonu zatříděného do Katalogu odpadů pod kódem 17 01 01</t>
  </si>
  <si>
    <t>https://podminky.urs.cz/item/CS_URS_2024_01/997013861</t>
  </si>
  <si>
    <t>997013862</t>
  </si>
  <si>
    <t>Poplatek za uložení stavebního odpadu na recyklační skládce (skládkovné) z armovaného betonu kód odpadu 17 01 01</t>
  </si>
  <si>
    <t>-1725197080</t>
  </si>
  <si>
    <t>Poplatek za uložení stavebního odpadu na recyklační skládce (skládkovné) z armovaného betonu zatříděného do Katalogu odpadů pod kódem 17 01 01</t>
  </si>
  <si>
    <t>https://podminky.urs.cz/item/CS_URS_2024_01/997013862</t>
  </si>
  <si>
    <t>13</t>
  </si>
  <si>
    <t>997013869</t>
  </si>
  <si>
    <t>Poplatek za uložení stavebního odpadu na recyklační skládce (skládkovné) ze směsí betonu, cihel a keramických výrobků kód odpadu 17 01 07</t>
  </si>
  <si>
    <t>-520169775</t>
  </si>
  <si>
    <t>Poplatek za uložení stavebního odpadu na recyklační skládce (skládkovné) ze směsí nebo oddělených frakcí betonu, cihel a keramických výrobků zatříděného do Katalogu odpadů pod kódem 17 01 07</t>
  </si>
  <si>
    <t>https://podminky.urs.cz/item/CS_URS_2024_01/997013869</t>
  </si>
  <si>
    <t>14</t>
  </si>
  <si>
    <t>997013821</t>
  </si>
  <si>
    <t>Poplatek za uložení na skládce (skládkovné) stavebního odpadu s obsahem azbestu kód odpadu 17 06 05</t>
  </si>
  <si>
    <t>-918285881</t>
  </si>
  <si>
    <t>Poplatek za uložení stavebního odpadu na skládce (skládkovné) ze stavebních materiálů obsahujících azbest zatříděných do Katalogu odpadů pod kódem 17 06 05</t>
  </si>
  <si>
    <t>https://podminky.urs.cz/item/CS_URS_2024_01/997013821</t>
  </si>
  <si>
    <t>15</t>
  </si>
  <si>
    <t>997013871</t>
  </si>
  <si>
    <t>Poplatek za uložení stavebního odpadu na recyklační skládce (skládkovné) směsného stavebního a demoličního kód odpadu 17 09 04</t>
  </si>
  <si>
    <t>-1951372961</t>
  </si>
  <si>
    <t>Poplatek za uložení stavebního odpadu na recyklační skládce (skládkovné) směsného stavebního a demoličního zatříděného do Katalogu odpadů pod kódem 17 09 04</t>
  </si>
  <si>
    <t>https://podminky.urs.cz/item/CS_URS_2024_01/997013871</t>
  </si>
  <si>
    <t>2596,486-646,745-524,276-74,068-2,597</t>
  </si>
  <si>
    <t>PSV</t>
  </si>
  <si>
    <t>Práce a dodávky PSV</t>
  </si>
  <si>
    <t>765</t>
  </si>
  <si>
    <t>Krytina skládaná</t>
  </si>
  <si>
    <t>16</t>
  </si>
  <si>
    <t>765231851</t>
  </si>
  <si>
    <t>Demontáž obkladu stěn azbestocementovou krytinou skládanou do suti</t>
  </si>
  <si>
    <t>m2</t>
  </si>
  <si>
    <t>-89906070</t>
  </si>
  <si>
    <t>Demontáž obkladu stěn skládanou azbestocementovou krytinou z pravoúhlých formátů nebo desek do suti</t>
  </si>
  <si>
    <t>https://podminky.urs.cz/item/CS_URS_2024_01/765231851</t>
  </si>
  <si>
    <t xml:space="preserve">obvodový panel </t>
  </si>
  <si>
    <t>130,5</t>
  </si>
  <si>
    <t>HZS</t>
  </si>
  <si>
    <t>Hodinové zúčtovací sazby</t>
  </si>
  <si>
    <t>17</t>
  </si>
  <si>
    <t>HZS.1</t>
  </si>
  <si>
    <t>Odpojení objektu od inženýrských sítí</t>
  </si>
  <si>
    <t>hzs</t>
  </si>
  <si>
    <t>Vlastní položka</t>
  </si>
  <si>
    <t>512</t>
  </si>
  <si>
    <t>1450748779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</si>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</sst>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74151101" TargetMode="External" /><Relationship Id="rId2" Type="http://schemas.openxmlformats.org/officeDocument/2006/relationships/hyperlink" Target="https://podminky.urs.cz/item/CS_URS_2024_01/981013212" TargetMode="External" /><Relationship Id="rId3" Type="http://schemas.openxmlformats.org/officeDocument/2006/relationships/hyperlink" Target="https://podminky.urs.cz/item/CS_URS_2024_01/981513111" TargetMode="External" /><Relationship Id="rId4" Type="http://schemas.openxmlformats.org/officeDocument/2006/relationships/hyperlink" Target="https://podminky.urs.cz/item/CS_URS_2024_01/981513114" TargetMode="External" /><Relationship Id="rId5" Type="http://schemas.openxmlformats.org/officeDocument/2006/relationships/hyperlink" Target="https://podminky.urs.cz/item/CS_URS_2024_01/981513116" TargetMode="External" /><Relationship Id="rId6" Type="http://schemas.openxmlformats.org/officeDocument/2006/relationships/hyperlink" Target="https://podminky.urs.cz/item/CS_URS_2024_01/997006002" TargetMode="External" /><Relationship Id="rId7" Type="http://schemas.openxmlformats.org/officeDocument/2006/relationships/hyperlink" Target="https://podminky.urs.cz/item/CS_URS_2024_01/997006014" TargetMode="External" /><Relationship Id="rId8" Type="http://schemas.openxmlformats.org/officeDocument/2006/relationships/hyperlink" Target="https://podminky.urs.cz/item/CS_URS_2024_01/997006512" TargetMode="External" /><Relationship Id="rId9" Type="http://schemas.openxmlformats.org/officeDocument/2006/relationships/hyperlink" Target="https://podminky.urs.cz/item/CS_URS_2024_01/997006519" TargetMode="External" /><Relationship Id="rId10" Type="http://schemas.openxmlformats.org/officeDocument/2006/relationships/hyperlink" Target="https://podminky.urs.cz/item/CS_URS_2024_01/997013861" TargetMode="External" /><Relationship Id="rId11" Type="http://schemas.openxmlformats.org/officeDocument/2006/relationships/hyperlink" Target="https://podminky.urs.cz/item/CS_URS_2024_01/997013862" TargetMode="External" /><Relationship Id="rId12" Type="http://schemas.openxmlformats.org/officeDocument/2006/relationships/hyperlink" Target="https://podminky.urs.cz/item/CS_URS_2024_01/997013869" TargetMode="External" /><Relationship Id="rId13" Type="http://schemas.openxmlformats.org/officeDocument/2006/relationships/hyperlink" Target="https://podminky.urs.cz/item/CS_URS_2024_01/997013821" TargetMode="External" /><Relationship Id="rId14" Type="http://schemas.openxmlformats.org/officeDocument/2006/relationships/hyperlink" Target="https://podminky.urs.cz/item/CS_URS_2024_01/997013871" TargetMode="External" /><Relationship Id="rId15" Type="http://schemas.openxmlformats.org/officeDocument/2006/relationships/hyperlink" Target="https://podminky.urs.cz/item/CS_URS_2024_01/765231851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2024-06_02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DEMOLICE OBJEKTU ZUŠ_varianta AZC vně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Plzeň – Bolevec, U Jam 1353/14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11. 1. 2024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Základní umělecká škola, Plzeň, Sokolovská 54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projectstudio8 s.r.o.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Michal Jirka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'D0 - Demolice'!J30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'D0 - Demolice'!P86</f>
        <v>0</v>
      </c>
      <c r="AV55" s="122">
        <f>'D0 - Demolice'!J33</f>
        <v>0</v>
      </c>
      <c r="AW55" s="122">
        <f>'D0 - Demolice'!J34</f>
        <v>0</v>
      </c>
      <c r="AX55" s="122">
        <f>'D0 - Demolice'!J35</f>
        <v>0</v>
      </c>
      <c r="AY55" s="122">
        <f>'D0 - Demolice'!J36</f>
        <v>0</v>
      </c>
      <c r="AZ55" s="122">
        <f>'D0 - Demolice'!F33</f>
        <v>0</v>
      </c>
      <c r="BA55" s="122">
        <f>'D0 - Demolice'!F34</f>
        <v>0</v>
      </c>
      <c r="BB55" s="122">
        <f>'D0 - Demolice'!F35</f>
        <v>0</v>
      </c>
      <c r="BC55" s="122">
        <f>'D0 - Demolice'!F36</f>
        <v>0</v>
      </c>
      <c r="BD55" s="124">
        <f>'D0 - Demolice'!F37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Yc5cq9oykHDrfbhPjLradudiql9oQv/09/QkDxkwtnP2rdRtmqCfy5HJ41iMT/6qp4maV0VxkJkJm0FpbKAnmA==" hashValue="W3Bq0nh4NJSKxcczfKb96kS54nvSxMtHKF4qHaQTilIpqMfW4hrkO4syNS0D+UAWBWMp3Oxrf+/a4NaXeOwWRA==" algorithmName="SHA-512" password="C67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0 - Demoli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22"/>
      <c r="AT3" s="19" t="s">
        <v>84</v>
      </c>
    </row>
    <row r="4" s="1" customFormat="1" ht="24.96" customHeight="1">
      <c r="B4" s="22"/>
      <c r="D4" s="128" t="s">
        <v>85</v>
      </c>
      <c r="L4" s="22"/>
      <c r="M4" s="129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0" t="s">
        <v>16</v>
      </c>
      <c r="L6" s="22"/>
    </row>
    <row r="7" s="1" customFormat="1" ht="16.5" customHeight="1">
      <c r="B7" s="22"/>
      <c r="E7" s="131" t="str">
        <f>'Rekapitulace stavby'!K6</f>
        <v>DEMOLICE OBJEKTU ZUŠ_varianta AZC vně</v>
      </c>
      <c r="F7" s="130"/>
      <c r="G7" s="130"/>
      <c r="H7" s="130"/>
      <c r="L7" s="22"/>
    </row>
    <row r="8" s="2" customFormat="1" ht="12" customHeight="1">
      <c r="A8" s="40"/>
      <c r="B8" s="46"/>
      <c r="C8" s="40"/>
      <c r="D8" s="130" t="s">
        <v>86</v>
      </c>
      <c r="E8" s="40"/>
      <c r="F8" s="40"/>
      <c r="G8" s="40"/>
      <c r="H8" s="40"/>
      <c r="I8" s="40"/>
      <c r="J8" s="40"/>
      <c r="K8" s="40"/>
      <c r="L8" s="132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3" t="s">
        <v>87</v>
      </c>
      <c r="F9" s="40"/>
      <c r="G9" s="40"/>
      <c r="H9" s="40"/>
      <c r="I9" s="40"/>
      <c r="J9" s="40"/>
      <c r="K9" s="40"/>
      <c r="L9" s="132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2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0" t="s">
        <v>18</v>
      </c>
      <c r="E11" s="40"/>
      <c r="F11" s="134" t="s">
        <v>19</v>
      </c>
      <c r="G11" s="40"/>
      <c r="H11" s="40"/>
      <c r="I11" s="130" t="s">
        <v>20</v>
      </c>
      <c r="J11" s="134" t="s">
        <v>19</v>
      </c>
      <c r="K11" s="40"/>
      <c r="L11" s="132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0" t="s">
        <v>21</v>
      </c>
      <c r="E12" s="40"/>
      <c r="F12" s="134" t="s">
        <v>22</v>
      </c>
      <c r="G12" s="40"/>
      <c r="H12" s="40"/>
      <c r="I12" s="130" t="s">
        <v>23</v>
      </c>
      <c r="J12" s="135" t="str">
        <f>'Rekapitulace stavby'!AN8</f>
        <v>11. 1. 2024</v>
      </c>
      <c r="K12" s="40"/>
      <c r="L12" s="132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2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0" t="s">
        <v>25</v>
      </c>
      <c r="E14" s="40"/>
      <c r="F14" s="40"/>
      <c r="G14" s="40"/>
      <c r="H14" s="40"/>
      <c r="I14" s="130" t="s">
        <v>26</v>
      </c>
      <c r="J14" s="134" t="s">
        <v>27</v>
      </c>
      <c r="K14" s="40"/>
      <c r="L14" s="132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4" t="s">
        <v>28</v>
      </c>
      <c r="F15" s="40"/>
      <c r="G15" s="40"/>
      <c r="H15" s="40"/>
      <c r="I15" s="130" t="s">
        <v>29</v>
      </c>
      <c r="J15" s="134" t="s">
        <v>19</v>
      </c>
      <c r="K15" s="40"/>
      <c r="L15" s="132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2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0" t="s">
        <v>30</v>
      </c>
      <c r="E17" s="40"/>
      <c r="F17" s="40"/>
      <c r="G17" s="40"/>
      <c r="H17" s="40"/>
      <c r="I17" s="130" t="s">
        <v>26</v>
      </c>
      <c r="J17" s="35" t="str">
        <f>'Rekapitulace stavby'!AN13</f>
        <v>Vyplň údaj</v>
      </c>
      <c r="K17" s="40"/>
      <c r="L17" s="132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4"/>
      <c r="G18" s="134"/>
      <c r="H18" s="134"/>
      <c r="I18" s="130" t="s">
        <v>29</v>
      </c>
      <c r="J18" s="35" t="str">
        <f>'Rekapitulace stavby'!AN14</f>
        <v>Vyplň údaj</v>
      </c>
      <c r="K18" s="40"/>
      <c r="L18" s="132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2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0" t="s">
        <v>32</v>
      </c>
      <c r="E20" s="40"/>
      <c r="F20" s="40"/>
      <c r="G20" s="40"/>
      <c r="H20" s="40"/>
      <c r="I20" s="130" t="s">
        <v>26</v>
      </c>
      <c r="J20" s="134" t="s">
        <v>33</v>
      </c>
      <c r="K20" s="40"/>
      <c r="L20" s="132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4" t="s">
        <v>34</v>
      </c>
      <c r="F21" s="40"/>
      <c r="G21" s="40"/>
      <c r="H21" s="40"/>
      <c r="I21" s="130" t="s">
        <v>29</v>
      </c>
      <c r="J21" s="134" t="s">
        <v>19</v>
      </c>
      <c r="K21" s="40"/>
      <c r="L21" s="132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2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0" t="s">
        <v>36</v>
      </c>
      <c r="E23" s="40"/>
      <c r="F23" s="40"/>
      <c r="G23" s="40"/>
      <c r="H23" s="40"/>
      <c r="I23" s="130" t="s">
        <v>26</v>
      </c>
      <c r="J23" s="134" t="s">
        <v>19</v>
      </c>
      <c r="K23" s="40"/>
      <c r="L23" s="132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4" t="s">
        <v>37</v>
      </c>
      <c r="F24" s="40"/>
      <c r="G24" s="40"/>
      <c r="H24" s="40"/>
      <c r="I24" s="130" t="s">
        <v>29</v>
      </c>
      <c r="J24" s="134" t="s">
        <v>19</v>
      </c>
      <c r="K24" s="40"/>
      <c r="L24" s="132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2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0" t="s">
        <v>38</v>
      </c>
      <c r="E26" s="40"/>
      <c r="F26" s="40"/>
      <c r="G26" s="40"/>
      <c r="H26" s="40"/>
      <c r="I26" s="40"/>
      <c r="J26" s="40"/>
      <c r="K26" s="40"/>
      <c r="L26" s="132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2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0"/>
      <c r="E29" s="140"/>
      <c r="F29" s="140"/>
      <c r="G29" s="140"/>
      <c r="H29" s="140"/>
      <c r="I29" s="140"/>
      <c r="J29" s="140"/>
      <c r="K29" s="140"/>
      <c r="L29" s="132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1" t="s">
        <v>40</v>
      </c>
      <c r="E30" s="40"/>
      <c r="F30" s="40"/>
      <c r="G30" s="40"/>
      <c r="H30" s="40"/>
      <c r="I30" s="40"/>
      <c r="J30" s="142">
        <f>ROUND(J86, 2)</f>
        <v>0</v>
      </c>
      <c r="K30" s="40"/>
      <c r="L30" s="132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0"/>
      <c r="E31" s="140"/>
      <c r="F31" s="140"/>
      <c r="G31" s="140"/>
      <c r="H31" s="140"/>
      <c r="I31" s="140"/>
      <c r="J31" s="140"/>
      <c r="K31" s="140"/>
      <c r="L31" s="132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3" t="s">
        <v>42</v>
      </c>
      <c r="G32" s="40"/>
      <c r="H32" s="40"/>
      <c r="I32" s="143" t="s">
        <v>41</v>
      </c>
      <c r="J32" s="143" t="s">
        <v>43</v>
      </c>
      <c r="K32" s="40"/>
      <c r="L32" s="132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4" t="s">
        <v>44</v>
      </c>
      <c r="E33" s="130" t="s">
        <v>45</v>
      </c>
      <c r="F33" s="145">
        <f>ROUND((SUM(BE86:BE156)),  2)</f>
        <v>0</v>
      </c>
      <c r="G33" s="40"/>
      <c r="H33" s="40"/>
      <c r="I33" s="146">
        <v>0.20999999999999999</v>
      </c>
      <c r="J33" s="145">
        <f>ROUND(((SUM(BE86:BE156))*I33),  2)</f>
        <v>0</v>
      </c>
      <c r="K33" s="40"/>
      <c r="L33" s="132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0" t="s">
        <v>46</v>
      </c>
      <c r="F34" s="145">
        <f>ROUND((SUM(BF86:BF156)),  2)</f>
        <v>0</v>
      </c>
      <c r="G34" s="40"/>
      <c r="H34" s="40"/>
      <c r="I34" s="146">
        <v>0.12</v>
      </c>
      <c r="J34" s="145">
        <f>ROUND(((SUM(BF86:BF156))*I34),  2)</f>
        <v>0</v>
      </c>
      <c r="K34" s="40"/>
      <c r="L34" s="132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0" t="s">
        <v>47</v>
      </c>
      <c r="F35" s="145">
        <f>ROUND((SUM(BG86:BG156)),  2)</f>
        <v>0</v>
      </c>
      <c r="G35" s="40"/>
      <c r="H35" s="40"/>
      <c r="I35" s="146">
        <v>0.20999999999999999</v>
      </c>
      <c r="J35" s="145">
        <f>0</f>
        <v>0</v>
      </c>
      <c r="K35" s="40"/>
      <c r="L35" s="132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0" t="s">
        <v>48</v>
      </c>
      <c r="F36" s="145">
        <f>ROUND((SUM(BH86:BH156)),  2)</f>
        <v>0</v>
      </c>
      <c r="G36" s="40"/>
      <c r="H36" s="40"/>
      <c r="I36" s="146">
        <v>0.12</v>
      </c>
      <c r="J36" s="145">
        <f>0</f>
        <v>0</v>
      </c>
      <c r="K36" s="40"/>
      <c r="L36" s="132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0" t="s">
        <v>49</v>
      </c>
      <c r="F37" s="145">
        <f>ROUND((SUM(BI86:BI156)),  2)</f>
        <v>0</v>
      </c>
      <c r="G37" s="40"/>
      <c r="H37" s="40"/>
      <c r="I37" s="146">
        <v>0</v>
      </c>
      <c r="J37" s="145">
        <f>0</f>
        <v>0</v>
      </c>
      <c r="K37" s="40"/>
      <c r="L37" s="132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2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47"/>
      <c r="D39" s="148" t="s">
        <v>50</v>
      </c>
      <c r="E39" s="149"/>
      <c r="F39" s="149"/>
      <c r="G39" s="150" t="s">
        <v>51</v>
      </c>
      <c r="H39" s="151" t="s">
        <v>52</v>
      </c>
      <c r="I39" s="149"/>
      <c r="J39" s="152">
        <f>SUM(J30:J37)</f>
        <v>0</v>
      </c>
      <c r="K39" s="153"/>
      <c r="L39" s="132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88</v>
      </c>
      <c r="D45" s="42"/>
      <c r="E45" s="42"/>
      <c r="F45" s="42"/>
      <c r="G45" s="42"/>
      <c r="H45" s="42"/>
      <c r="I45" s="42"/>
      <c r="J45" s="42"/>
      <c r="K45" s="42"/>
      <c r="L45" s="132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2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2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58" t="str">
        <f>E7</f>
        <v>DEMOLICE OBJEKTU ZUŠ_varianta AZC vně</v>
      </c>
      <c r="F48" s="34"/>
      <c r="G48" s="34"/>
      <c r="H48" s="34"/>
      <c r="I48" s="42"/>
      <c r="J48" s="42"/>
      <c r="K48" s="42"/>
      <c r="L48" s="132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86</v>
      </c>
      <c r="D49" s="42"/>
      <c r="E49" s="42"/>
      <c r="F49" s="42"/>
      <c r="G49" s="42"/>
      <c r="H49" s="42"/>
      <c r="I49" s="42"/>
      <c r="J49" s="42"/>
      <c r="K49" s="42"/>
      <c r="L49" s="132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D0 - Demolice</v>
      </c>
      <c r="F50" s="42"/>
      <c r="G50" s="42"/>
      <c r="H50" s="42"/>
      <c r="I50" s="42"/>
      <c r="J50" s="42"/>
      <c r="K50" s="42"/>
      <c r="L50" s="132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2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Plzeň – Bolevec, U Jam 1353/14 </v>
      </c>
      <c r="G52" s="42"/>
      <c r="H52" s="42"/>
      <c r="I52" s="34" t="s">
        <v>23</v>
      </c>
      <c r="J52" s="74" t="str">
        <f>IF(J12="","",J12)</f>
        <v>11. 1. 2024</v>
      </c>
      <c r="K52" s="42"/>
      <c r="L52" s="132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2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Základní umělecká škola, Plzeň, Sokolovská 54 </v>
      </c>
      <c r="G54" s="42"/>
      <c r="H54" s="42"/>
      <c r="I54" s="34" t="s">
        <v>32</v>
      </c>
      <c r="J54" s="38" t="str">
        <f>E21</f>
        <v>projectstudio8 s.r.o.</v>
      </c>
      <c r="K54" s="42"/>
      <c r="L54" s="132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>Michal Jirka</v>
      </c>
      <c r="K55" s="42"/>
      <c r="L55" s="132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2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59" t="s">
        <v>89</v>
      </c>
      <c r="D57" s="160"/>
      <c r="E57" s="160"/>
      <c r="F57" s="160"/>
      <c r="G57" s="160"/>
      <c r="H57" s="160"/>
      <c r="I57" s="160"/>
      <c r="J57" s="161" t="s">
        <v>90</v>
      </c>
      <c r="K57" s="160"/>
      <c r="L57" s="132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2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2" t="s">
        <v>72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2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91</v>
      </c>
    </row>
    <row r="60" s="9" customFormat="1" ht="24.96" customHeight="1">
      <c r="A60" s="9"/>
      <c r="B60" s="163"/>
      <c r="C60" s="164"/>
      <c r="D60" s="165" t="s">
        <v>92</v>
      </c>
      <c r="E60" s="166"/>
      <c r="F60" s="166"/>
      <c r="G60" s="166"/>
      <c r="H60" s="166"/>
      <c r="I60" s="166"/>
      <c r="J60" s="167">
        <f>J87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93</v>
      </c>
      <c r="E61" s="172"/>
      <c r="F61" s="172"/>
      <c r="G61" s="172"/>
      <c r="H61" s="172"/>
      <c r="I61" s="172"/>
      <c r="J61" s="173">
        <f>J88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94</v>
      </c>
      <c r="E62" s="172"/>
      <c r="F62" s="172"/>
      <c r="G62" s="172"/>
      <c r="H62" s="172"/>
      <c r="I62" s="172"/>
      <c r="J62" s="173">
        <f>J98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95</v>
      </c>
      <c r="E63" s="172"/>
      <c r="F63" s="172"/>
      <c r="G63" s="172"/>
      <c r="H63" s="172"/>
      <c r="I63" s="172"/>
      <c r="J63" s="173">
        <f>J116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3"/>
      <c r="C64" s="164"/>
      <c r="D64" s="165" t="s">
        <v>96</v>
      </c>
      <c r="E64" s="166"/>
      <c r="F64" s="166"/>
      <c r="G64" s="166"/>
      <c r="H64" s="166"/>
      <c r="I64" s="166"/>
      <c r="J64" s="167">
        <f>J146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9"/>
      <c r="C65" s="170"/>
      <c r="D65" s="171" t="s">
        <v>97</v>
      </c>
      <c r="E65" s="172"/>
      <c r="F65" s="172"/>
      <c r="G65" s="172"/>
      <c r="H65" s="172"/>
      <c r="I65" s="172"/>
      <c r="J65" s="173">
        <f>J147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3"/>
      <c r="C66" s="164"/>
      <c r="D66" s="165" t="s">
        <v>98</v>
      </c>
      <c r="E66" s="166"/>
      <c r="F66" s="166"/>
      <c r="G66" s="166"/>
      <c r="H66" s="166"/>
      <c r="I66" s="166"/>
      <c r="J66" s="167">
        <f>J154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2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2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2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99</v>
      </c>
      <c r="D73" s="42"/>
      <c r="E73" s="42"/>
      <c r="F73" s="42"/>
      <c r="G73" s="42"/>
      <c r="H73" s="42"/>
      <c r="I73" s="42"/>
      <c r="J73" s="42"/>
      <c r="K73" s="42"/>
      <c r="L73" s="132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2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2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58" t="str">
        <f>E7</f>
        <v>DEMOLICE OBJEKTU ZUŠ_varianta AZC vně</v>
      </c>
      <c r="F76" s="34"/>
      <c r="G76" s="34"/>
      <c r="H76" s="34"/>
      <c r="I76" s="42"/>
      <c r="J76" s="42"/>
      <c r="K76" s="42"/>
      <c r="L76" s="132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86</v>
      </c>
      <c r="D77" s="42"/>
      <c r="E77" s="42"/>
      <c r="F77" s="42"/>
      <c r="G77" s="42"/>
      <c r="H77" s="42"/>
      <c r="I77" s="42"/>
      <c r="J77" s="42"/>
      <c r="K77" s="42"/>
      <c r="L77" s="132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D0 - Demolice</v>
      </c>
      <c r="F78" s="42"/>
      <c r="G78" s="42"/>
      <c r="H78" s="42"/>
      <c r="I78" s="42"/>
      <c r="J78" s="42"/>
      <c r="K78" s="42"/>
      <c r="L78" s="132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2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 xml:space="preserve">Plzeň – Bolevec, U Jam 1353/14 </v>
      </c>
      <c r="G80" s="42"/>
      <c r="H80" s="42"/>
      <c r="I80" s="34" t="s">
        <v>23</v>
      </c>
      <c r="J80" s="74" t="str">
        <f>IF(J12="","",J12)</f>
        <v>11. 1. 2024</v>
      </c>
      <c r="K80" s="42"/>
      <c r="L80" s="132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2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Základní umělecká škola, Plzeň, Sokolovská 54 </v>
      </c>
      <c r="G82" s="42"/>
      <c r="H82" s="42"/>
      <c r="I82" s="34" t="s">
        <v>32</v>
      </c>
      <c r="J82" s="38" t="str">
        <f>E21</f>
        <v>projectstudio8 s.r.o.</v>
      </c>
      <c r="K82" s="42"/>
      <c r="L82" s="132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30</v>
      </c>
      <c r="D83" s="42"/>
      <c r="E83" s="42"/>
      <c r="F83" s="29" t="str">
        <f>IF(E18="","",E18)</f>
        <v>Vyplň údaj</v>
      </c>
      <c r="G83" s="42"/>
      <c r="H83" s="42"/>
      <c r="I83" s="34" t="s">
        <v>36</v>
      </c>
      <c r="J83" s="38" t="str">
        <f>E24</f>
        <v>Michal Jirka</v>
      </c>
      <c r="K83" s="42"/>
      <c r="L83" s="132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2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5"/>
      <c r="B85" s="176"/>
      <c r="C85" s="177" t="s">
        <v>100</v>
      </c>
      <c r="D85" s="178" t="s">
        <v>59</v>
      </c>
      <c r="E85" s="178" t="s">
        <v>55</v>
      </c>
      <c r="F85" s="178" t="s">
        <v>56</v>
      </c>
      <c r="G85" s="178" t="s">
        <v>101</v>
      </c>
      <c r="H85" s="178" t="s">
        <v>102</v>
      </c>
      <c r="I85" s="178" t="s">
        <v>103</v>
      </c>
      <c r="J85" s="178" t="s">
        <v>90</v>
      </c>
      <c r="K85" s="179" t="s">
        <v>104</v>
      </c>
      <c r="L85" s="180"/>
      <c r="M85" s="94" t="s">
        <v>19</v>
      </c>
      <c r="N85" s="95" t="s">
        <v>44</v>
      </c>
      <c r="O85" s="95" t="s">
        <v>105</v>
      </c>
      <c r="P85" s="95" t="s">
        <v>106</v>
      </c>
      <c r="Q85" s="95" t="s">
        <v>107</v>
      </c>
      <c r="R85" s="95" t="s">
        <v>108</v>
      </c>
      <c r="S85" s="95" t="s">
        <v>109</v>
      </c>
      <c r="T85" s="96" t="s">
        <v>110</v>
      </c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</row>
    <row r="86" s="2" customFormat="1" ht="22.8" customHeight="1">
      <c r="A86" s="40"/>
      <c r="B86" s="41"/>
      <c r="C86" s="101" t="s">
        <v>111</v>
      </c>
      <c r="D86" s="42"/>
      <c r="E86" s="42"/>
      <c r="F86" s="42"/>
      <c r="G86" s="42"/>
      <c r="H86" s="42"/>
      <c r="I86" s="42"/>
      <c r="J86" s="181">
        <f>BK86</f>
        <v>0</v>
      </c>
      <c r="K86" s="42"/>
      <c r="L86" s="46"/>
      <c r="M86" s="97"/>
      <c r="N86" s="182"/>
      <c r="O86" s="98"/>
      <c r="P86" s="183">
        <f>P87+P146+P154</f>
        <v>0</v>
      </c>
      <c r="Q86" s="98"/>
      <c r="R86" s="183">
        <f>R87+R146+R154</f>
        <v>588.00079750000009</v>
      </c>
      <c r="S86" s="98"/>
      <c r="T86" s="184">
        <f>T87+T146+T154</f>
        <v>2596.4863449999998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73</v>
      </c>
      <c r="AU86" s="19" t="s">
        <v>91</v>
      </c>
      <c r="BK86" s="185">
        <f>BK87+BK146+BK154</f>
        <v>0</v>
      </c>
    </row>
    <row r="87" s="12" customFormat="1" ht="25.92" customHeight="1">
      <c r="A87" s="12"/>
      <c r="B87" s="186"/>
      <c r="C87" s="187"/>
      <c r="D87" s="188" t="s">
        <v>73</v>
      </c>
      <c r="E87" s="189" t="s">
        <v>112</v>
      </c>
      <c r="F87" s="189" t="s">
        <v>113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P88+P98+P116</f>
        <v>0</v>
      </c>
      <c r="Q87" s="194"/>
      <c r="R87" s="195">
        <f>R88+R98+R116</f>
        <v>587.96947750000004</v>
      </c>
      <c r="S87" s="194"/>
      <c r="T87" s="196">
        <f>T88+T98+T116</f>
        <v>2593.8893949999997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82</v>
      </c>
      <c r="AT87" s="198" t="s">
        <v>73</v>
      </c>
      <c r="AU87" s="198" t="s">
        <v>74</v>
      </c>
      <c r="AY87" s="197" t="s">
        <v>114</v>
      </c>
      <c r="BK87" s="199">
        <f>BK88+BK98+BK116</f>
        <v>0</v>
      </c>
    </row>
    <row r="88" s="12" customFormat="1" ht="22.8" customHeight="1">
      <c r="A88" s="12"/>
      <c r="B88" s="186"/>
      <c r="C88" s="187"/>
      <c r="D88" s="188" t="s">
        <v>73</v>
      </c>
      <c r="E88" s="200" t="s">
        <v>82</v>
      </c>
      <c r="F88" s="200" t="s">
        <v>115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SUM(P89:P97)</f>
        <v>0</v>
      </c>
      <c r="Q88" s="194"/>
      <c r="R88" s="195">
        <f>SUM(R89:R97)</f>
        <v>587.95000000000005</v>
      </c>
      <c r="S88" s="194"/>
      <c r="T88" s="196">
        <f>SUM(T89:T97)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82</v>
      </c>
      <c r="AT88" s="198" t="s">
        <v>73</v>
      </c>
      <c r="AU88" s="198" t="s">
        <v>82</v>
      </c>
      <c r="AY88" s="197" t="s">
        <v>114</v>
      </c>
      <c r="BK88" s="199">
        <f>SUM(BK89:BK97)</f>
        <v>0</v>
      </c>
    </row>
    <row r="89" s="2" customFormat="1" ht="24.15" customHeight="1">
      <c r="A89" s="40"/>
      <c r="B89" s="41"/>
      <c r="C89" s="202" t="s">
        <v>82</v>
      </c>
      <c r="D89" s="202" t="s">
        <v>116</v>
      </c>
      <c r="E89" s="203" t="s">
        <v>117</v>
      </c>
      <c r="F89" s="204" t="s">
        <v>118</v>
      </c>
      <c r="G89" s="205" t="s">
        <v>119</v>
      </c>
      <c r="H89" s="206">
        <v>293.97500000000002</v>
      </c>
      <c r="I89" s="207"/>
      <c r="J89" s="208">
        <f>ROUND(I89*H89,2)</f>
        <v>0</v>
      </c>
      <c r="K89" s="204" t="s">
        <v>120</v>
      </c>
      <c r="L89" s="46"/>
      <c r="M89" s="209" t="s">
        <v>19</v>
      </c>
      <c r="N89" s="210" t="s">
        <v>45</v>
      </c>
      <c r="O89" s="86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3" t="s">
        <v>121</v>
      </c>
      <c r="AT89" s="213" t="s">
        <v>116</v>
      </c>
      <c r="AU89" s="213" t="s">
        <v>84</v>
      </c>
      <c r="AY89" s="19" t="s">
        <v>114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9" t="s">
        <v>82</v>
      </c>
      <c r="BK89" s="214">
        <f>ROUND(I89*H89,2)</f>
        <v>0</v>
      </c>
      <c r="BL89" s="19" t="s">
        <v>121</v>
      </c>
      <c r="BM89" s="213" t="s">
        <v>122</v>
      </c>
    </row>
    <row r="90" s="2" customFormat="1">
      <c r="A90" s="40"/>
      <c r="B90" s="41"/>
      <c r="C90" s="42"/>
      <c r="D90" s="215" t="s">
        <v>123</v>
      </c>
      <c r="E90" s="42"/>
      <c r="F90" s="216" t="s">
        <v>124</v>
      </c>
      <c r="G90" s="42"/>
      <c r="H90" s="42"/>
      <c r="I90" s="217"/>
      <c r="J90" s="42"/>
      <c r="K90" s="42"/>
      <c r="L90" s="46"/>
      <c r="M90" s="218"/>
      <c r="N90" s="219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123</v>
      </c>
      <c r="AU90" s="19" t="s">
        <v>84</v>
      </c>
    </row>
    <row r="91" s="2" customFormat="1">
      <c r="A91" s="40"/>
      <c r="B91" s="41"/>
      <c r="C91" s="42"/>
      <c r="D91" s="220" t="s">
        <v>125</v>
      </c>
      <c r="E91" s="42"/>
      <c r="F91" s="221" t="s">
        <v>126</v>
      </c>
      <c r="G91" s="42"/>
      <c r="H91" s="42"/>
      <c r="I91" s="217"/>
      <c r="J91" s="42"/>
      <c r="K91" s="42"/>
      <c r="L91" s="46"/>
      <c r="M91" s="218"/>
      <c r="N91" s="219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125</v>
      </c>
      <c r="AU91" s="19" t="s">
        <v>84</v>
      </c>
    </row>
    <row r="92" s="13" customFormat="1">
      <c r="A92" s="13"/>
      <c r="B92" s="222"/>
      <c r="C92" s="223"/>
      <c r="D92" s="215" t="s">
        <v>127</v>
      </c>
      <c r="E92" s="224" t="s">
        <v>19</v>
      </c>
      <c r="F92" s="225" t="s">
        <v>128</v>
      </c>
      <c r="G92" s="223"/>
      <c r="H92" s="224" t="s">
        <v>19</v>
      </c>
      <c r="I92" s="226"/>
      <c r="J92" s="223"/>
      <c r="K92" s="223"/>
      <c r="L92" s="227"/>
      <c r="M92" s="228"/>
      <c r="N92" s="229"/>
      <c r="O92" s="229"/>
      <c r="P92" s="229"/>
      <c r="Q92" s="229"/>
      <c r="R92" s="229"/>
      <c r="S92" s="229"/>
      <c r="T92" s="230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1" t="s">
        <v>127</v>
      </c>
      <c r="AU92" s="231" t="s">
        <v>84</v>
      </c>
      <c r="AV92" s="13" t="s">
        <v>82</v>
      </c>
      <c r="AW92" s="13" t="s">
        <v>35</v>
      </c>
      <c r="AX92" s="13" t="s">
        <v>74</v>
      </c>
      <c r="AY92" s="231" t="s">
        <v>114</v>
      </c>
    </row>
    <row r="93" s="14" customFormat="1">
      <c r="A93" s="14"/>
      <c r="B93" s="232"/>
      <c r="C93" s="233"/>
      <c r="D93" s="215" t="s">
        <v>127</v>
      </c>
      <c r="E93" s="234" t="s">
        <v>19</v>
      </c>
      <c r="F93" s="235" t="s">
        <v>129</v>
      </c>
      <c r="G93" s="233"/>
      <c r="H93" s="236">
        <v>293.97500000000002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2" t="s">
        <v>127</v>
      </c>
      <c r="AU93" s="242" t="s">
        <v>84</v>
      </c>
      <c r="AV93" s="14" t="s">
        <v>84</v>
      </c>
      <c r="AW93" s="14" t="s">
        <v>35</v>
      </c>
      <c r="AX93" s="14" t="s">
        <v>74</v>
      </c>
      <c r="AY93" s="242" t="s">
        <v>114</v>
      </c>
    </row>
    <row r="94" s="15" customFormat="1">
      <c r="A94" s="15"/>
      <c r="B94" s="243"/>
      <c r="C94" s="244"/>
      <c r="D94" s="215" t="s">
        <v>127</v>
      </c>
      <c r="E94" s="245" t="s">
        <v>19</v>
      </c>
      <c r="F94" s="246" t="s">
        <v>130</v>
      </c>
      <c r="G94" s="244"/>
      <c r="H94" s="247">
        <v>293.97500000000002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3" t="s">
        <v>127</v>
      </c>
      <c r="AU94" s="253" t="s">
        <v>84</v>
      </c>
      <c r="AV94" s="15" t="s">
        <v>121</v>
      </c>
      <c r="AW94" s="15" t="s">
        <v>35</v>
      </c>
      <c r="AX94" s="15" t="s">
        <v>82</v>
      </c>
      <c r="AY94" s="253" t="s">
        <v>114</v>
      </c>
    </row>
    <row r="95" s="2" customFormat="1" ht="16.5" customHeight="1">
      <c r="A95" s="40"/>
      <c r="B95" s="41"/>
      <c r="C95" s="254" t="s">
        <v>84</v>
      </c>
      <c r="D95" s="254" t="s">
        <v>131</v>
      </c>
      <c r="E95" s="255" t="s">
        <v>132</v>
      </c>
      <c r="F95" s="256" t="s">
        <v>133</v>
      </c>
      <c r="G95" s="257" t="s">
        <v>134</v>
      </c>
      <c r="H95" s="258">
        <v>587.95000000000005</v>
      </c>
      <c r="I95" s="259"/>
      <c r="J95" s="260">
        <f>ROUND(I95*H95,2)</f>
        <v>0</v>
      </c>
      <c r="K95" s="256" t="s">
        <v>120</v>
      </c>
      <c r="L95" s="261"/>
      <c r="M95" s="262" t="s">
        <v>19</v>
      </c>
      <c r="N95" s="263" t="s">
        <v>45</v>
      </c>
      <c r="O95" s="86"/>
      <c r="P95" s="211">
        <f>O95*H95</f>
        <v>0</v>
      </c>
      <c r="Q95" s="211">
        <v>1</v>
      </c>
      <c r="R95" s="211">
        <f>Q95*H95</f>
        <v>587.95000000000005</v>
      </c>
      <c r="S95" s="211">
        <v>0</v>
      </c>
      <c r="T95" s="21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3" t="s">
        <v>135</v>
      </c>
      <c r="AT95" s="213" t="s">
        <v>131</v>
      </c>
      <c r="AU95" s="213" t="s">
        <v>84</v>
      </c>
      <c r="AY95" s="19" t="s">
        <v>114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9" t="s">
        <v>82</v>
      </c>
      <c r="BK95" s="214">
        <f>ROUND(I95*H95,2)</f>
        <v>0</v>
      </c>
      <c r="BL95" s="19" t="s">
        <v>121</v>
      </c>
      <c r="BM95" s="213" t="s">
        <v>136</v>
      </c>
    </row>
    <row r="96" s="2" customFormat="1">
      <c r="A96" s="40"/>
      <c r="B96" s="41"/>
      <c r="C96" s="42"/>
      <c r="D96" s="215" t="s">
        <v>123</v>
      </c>
      <c r="E96" s="42"/>
      <c r="F96" s="216" t="s">
        <v>133</v>
      </c>
      <c r="G96" s="42"/>
      <c r="H96" s="42"/>
      <c r="I96" s="217"/>
      <c r="J96" s="42"/>
      <c r="K96" s="42"/>
      <c r="L96" s="46"/>
      <c r="M96" s="218"/>
      <c r="N96" s="219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123</v>
      </c>
      <c r="AU96" s="19" t="s">
        <v>84</v>
      </c>
    </row>
    <row r="97" s="14" customFormat="1">
      <c r="A97" s="14"/>
      <c r="B97" s="232"/>
      <c r="C97" s="233"/>
      <c r="D97" s="215" t="s">
        <v>127</v>
      </c>
      <c r="E97" s="233"/>
      <c r="F97" s="235" t="s">
        <v>137</v>
      </c>
      <c r="G97" s="233"/>
      <c r="H97" s="236">
        <v>587.95000000000005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2" t="s">
        <v>127</v>
      </c>
      <c r="AU97" s="242" t="s">
        <v>84</v>
      </c>
      <c r="AV97" s="14" t="s">
        <v>84</v>
      </c>
      <c r="AW97" s="14" t="s">
        <v>4</v>
      </c>
      <c r="AX97" s="14" t="s">
        <v>82</v>
      </c>
      <c r="AY97" s="242" t="s">
        <v>114</v>
      </c>
    </row>
    <row r="98" s="12" customFormat="1" ht="22.8" customHeight="1">
      <c r="A98" s="12"/>
      <c r="B98" s="186"/>
      <c r="C98" s="187"/>
      <c r="D98" s="188" t="s">
        <v>73</v>
      </c>
      <c r="E98" s="200" t="s">
        <v>138</v>
      </c>
      <c r="F98" s="200" t="s">
        <v>139</v>
      </c>
      <c r="G98" s="187"/>
      <c r="H98" s="187"/>
      <c r="I98" s="190"/>
      <c r="J98" s="201">
        <f>BK98</f>
        <v>0</v>
      </c>
      <c r="K98" s="187"/>
      <c r="L98" s="192"/>
      <c r="M98" s="193"/>
      <c r="N98" s="194"/>
      <c r="O98" s="194"/>
      <c r="P98" s="195">
        <f>SUM(P99:P115)</f>
        <v>0</v>
      </c>
      <c r="Q98" s="194"/>
      <c r="R98" s="195">
        <f>SUM(R99:R115)</f>
        <v>0</v>
      </c>
      <c r="S98" s="194"/>
      <c r="T98" s="196">
        <f>SUM(T99:T115)</f>
        <v>2593.8893949999997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7" t="s">
        <v>82</v>
      </c>
      <c r="AT98" s="198" t="s">
        <v>73</v>
      </c>
      <c r="AU98" s="198" t="s">
        <v>82</v>
      </c>
      <c r="AY98" s="197" t="s">
        <v>114</v>
      </c>
      <c r="BK98" s="199">
        <f>SUM(BK99:BK115)</f>
        <v>0</v>
      </c>
    </row>
    <row r="99" s="2" customFormat="1" ht="24.15" customHeight="1">
      <c r="A99" s="40"/>
      <c r="B99" s="41"/>
      <c r="C99" s="202" t="s">
        <v>140</v>
      </c>
      <c r="D99" s="202" t="s">
        <v>116</v>
      </c>
      <c r="E99" s="203" t="s">
        <v>141</v>
      </c>
      <c r="F99" s="204" t="s">
        <v>142</v>
      </c>
      <c r="G99" s="205" t="s">
        <v>119</v>
      </c>
      <c r="H99" s="206">
        <v>5620</v>
      </c>
      <c r="I99" s="207"/>
      <c r="J99" s="208">
        <f>ROUND(I99*H99,2)</f>
        <v>0</v>
      </c>
      <c r="K99" s="204" t="s">
        <v>120</v>
      </c>
      <c r="L99" s="46"/>
      <c r="M99" s="209" t="s">
        <v>19</v>
      </c>
      <c r="N99" s="210" t="s">
        <v>45</v>
      </c>
      <c r="O99" s="86"/>
      <c r="P99" s="211">
        <f>O99*H99</f>
        <v>0</v>
      </c>
      <c r="Q99" s="211">
        <v>0</v>
      </c>
      <c r="R99" s="211">
        <f>Q99*H99</f>
        <v>0</v>
      </c>
      <c r="S99" s="211">
        <v>0.23999999999999999</v>
      </c>
      <c r="T99" s="212">
        <f>S99*H99</f>
        <v>1348.8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3" t="s">
        <v>121</v>
      </c>
      <c r="AT99" s="213" t="s">
        <v>116</v>
      </c>
      <c r="AU99" s="213" t="s">
        <v>84</v>
      </c>
      <c r="AY99" s="19" t="s">
        <v>114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9" t="s">
        <v>82</v>
      </c>
      <c r="BK99" s="214">
        <f>ROUND(I99*H99,2)</f>
        <v>0</v>
      </c>
      <c r="BL99" s="19" t="s">
        <v>121</v>
      </c>
      <c r="BM99" s="213" t="s">
        <v>143</v>
      </c>
    </row>
    <row r="100" s="2" customFormat="1">
      <c r="A100" s="40"/>
      <c r="B100" s="41"/>
      <c r="C100" s="42"/>
      <c r="D100" s="215" t="s">
        <v>123</v>
      </c>
      <c r="E100" s="42"/>
      <c r="F100" s="216" t="s">
        <v>144</v>
      </c>
      <c r="G100" s="42"/>
      <c r="H100" s="42"/>
      <c r="I100" s="217"/>
      <c r="J100" s="42"/>
      <c r="K100" s="42"/>
      <c r="L100" s="46"/>
      <c r="M100" s="218"/>
      <c r="N100" s="219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123</v>
      </c>
      <c r="AU100" s="19" t="s">
        <v>84</v>
      </c>
    </row>
    <row r="101" s="2" customFormat="1">
      <c r="A101" s="40"/>
      <c r="B101" s="41"/>
      <c r="C101" s="42"/>
      <c r="D101" s="220" t="s">
        <v>125</v>
      </c>
      <c r="E101" s="42"/>
      <c r="F101" s="221" t="s">
        <v>145</v>
      </c>
      <c r="G101" s="42"/>
      <c r="H101" s="42"/>
      <c r="I101" s="217"/>
      <c r="J101" s="42"/>
      <c r="K101" s="42"/>
      <c r="L101" s="46"/>
      <c r="M101" s="218"/>
      <c r="N101" s="219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125</v>
      </c>
      <c r="AU101" s="19" t="s">
        <v>84</v>
      </c>
    </row>
    <row r="102" s="2" customFormat="1" ht="24.15" customHeight="1">
      <c r="A102" s="40"/>
      <c r="B102" s="41"/>
      <c r="C102" s="202" t="s">
        <v>121</v>
      </c>
      <c r="D102" s="202" t="s">
        <v>116</v>
      </c>
      <c r="E102" s="203" t="s">
        <v>146</v>
      </c>
      <c r="F102" s="204" t="s">
        <v>147</v>
      </c>
      <c r="G102" s="205" t="s">
        <v>119</v>
      </c>
      <c r="H102" s="206">
        <v>41.034999999999997</v>
      </c>
      <c r="I102" s="207"/>
      <c r="J102" s="208">
        <f>ROUND(I102*H102,2)</f>
        <v>0</v>
      </c>
      <c r="K102" s="204" t="s">
        <v>120</v>
      </c>
      <c r="L102" s="46"/>
      <c r="M102" s="209" t="s">
        <v>19</v>
      </c>
      <c r="N102" s="210" t="s">
        <v>45</v>
      </c>
      <c r="O102" s="86"/>
      <c r="P102" s="211">
        <f>O102*H102</f>
        <v>0</v>
      </c>
      <c r="Q102" s="211">
        <v>0</v>
      </c>
      <c r="R102" s="211">
        <f>Q102*H102</f>
        <v>0</v>
      </c>
      <c r="S102" s="211">
        <v>1.8049999999999999</v>
      </c>
      <c r="T102" s="212">
        <f>S102*H102</f>
        <v>74.068174999999997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3" t="s">
        <v>121</v>
      </c>
      <c r="AT102" s="213" t="s">
        <v>116</v>
      </c>
      <c r="AU102" s="213" t="s">
        <v>84</v>
      </c>
      <c r="AY102" s="19" t="s">
        <v>114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9" t="s">
        <v>82</v>
      </c>
      <c r="BK102" s="214">
        <f>ROUND(I102*H102,2)</f>
        <v>0</v>
      </c>
      <c r="BL102" s="19" t="s">
        <v>121</v>
      </c>
      <c r="BM102" s="213" t="s">
        <v>148</v>
      </c>
    </row>
    <row r="103" s="2" customFormat="1">
      <c r="A103" s="40"/>
      <c r="B103" s="41"/>
      <c r="C103" s="42"/>
      <c r="D103" s="215" t="s">
        <v>123</v>
      </c>
      <c r="E103" s="42"/>
      <c r="F103" s="216" t="s">
        <v>149</v>
      </c>
      <c r="G103" s="42"/>
      <c r="H103" s="42"/>
      <c r="I103" s="217"/>
      <c r="J103" s="42"/>
      <c r="K103" s="42"/>
      <c r="L103" s="46"/>
      <c r="M103" s="218"/>
      <c r="N103" s="219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123</v>
      </c>
      <c r="AU103" s="19" t="s">
        <v>84</v>
      </c>
    </row>
    <row r="104" s="2" customFormat="1">
      <c r="A104" s="40"/>
      <c r="B104" s="41"/>
      <c r="C104" s="42"/>
      <c r="D104" s="220" t="s">
        <v>125</v>
      </c>
      <c r="E104" s="42"/>
      <c r="F104" s="221" t="s">
        <v>150</v>
      </c>
      <c r="G104" s="42"/>
      <c r="H104" s="42"/>
      <c r="I104" s="217"/>
      <c r="J104" s="42"/>
      <c r="K104" s="42"/>
      <c r="L104" s="46"/>
      <c r="M104" s="218"/>
      <c r="N104" s="219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125</v>
      </c>
      <c r="AU104" s="19" t="s">
        <v>84</v>
      </c>
    </row>
    <row r="105" s="13" customFormat="1">
      <c r="A105" s="13"/>
      <c r="B105" s="222"/>
      <c r="C105" s="223"/>
      <c r="D105" s="215" t="s">
        <v>127</v>
      </c>
      <c r="E105" s="224" t="s">
        <v>19</v>
      </c>
      <c r="F105" s="225" t="s">
        <v>151</v>
      </c>
      <c r="G105" s="223"/>
      <c r="H105" s="224" t="s">
        <v>19</v>
      </c>
      <c r="I105" s="226"/>
      <c r="J105" s="223"/>
      <c r="K105" s="223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127</v>
      </c>
      <c r="AU105" s="231" t="s">
        <v>84</v>
      </c>
      <c r="AV105" s="13" t="s">
        <v>82</v>
      </c>
      <c r="AW105" s="13" t="s">
        <v>35</v>
      </c>
      <c r="AX105" s="13" t="s">
        <v>74</v>
      </c>
      <c r="AY105" s="231" t="s">
        <v>114</v>
      </c>
    </row>
    <row r="106" s="14" customFormat="1">
      <c r="A106" s="14"/>
      <c r="B106" s="232"/>
      <c r="C106" s="233"/>
      <c r="D106" s="215" t="s">
        <v>127</v>
      </c>
      <c r="E106" s="234" t="s">
        <v>19</v>
      </c>
      <c r="F106" s="235" t="s">
        <v>152</v>
      </c>
      <c r="G106" s="233"/>
      <c r="H106" s="236">
        <v>41.034999999999997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2" t="s">
        <v>127</v>
      </c>
      <c r="AU106" s="242" t="s">
        <v>84</v>
      </c>
      <c r="AV106" s="14" t="s">
        <v>84</v>
      </c>
      <c r="AW106" s="14" t="s">
        <v>35</v>
      </c>
      <c r="AX106" s="14" t="s">
        <v>74</v>
      </c>
      <c r="AY106" s="242" t="s">
        <v>114</v>
      </c>
    </row>
    <row r="107" s="15" customFormat="1">
      <c r="A107" s="15"/>
      <c r="B107" s="243"/>
      <c r="C107" s="244"/>
      <c r="D107" s="215" t="s">
        <v>127</v>
      </c>
      <c r="E107" s="245" t="s">
        <v>19</v>
      </c>
      <c r="F107" s="246" t="s">
        <v>130</v>
      </c>
      <c r="G107" s="244"/>
      <c r="H107" s="247">
        <v>41.034999999999997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3" t="s">
        <v>127</v>
      </c>
      <c r="AU107" s="253" t="s">
        <v>84</v>
      </c>
      <c r="AV107" s="15" t="s">
        <v>121</v>
      </c>
      <c r="AW107" s="15" t="s">
        <v>35</v>
      </c>
      <c r="AX107" s="15" t="s">
        <v>82</v>
      </c>
      <c r="AY107" s="253" t="s">
        <v>114</v>
      </c>
    </row>
    <row r="108" s="2" customFormat="1" ht="24.15" customHeight="1">
      <c r="A108" s="40"/>
      <c r="B108" s="41"/>
      <c r="C108" s="202" t="s">
        <v>153</v>
      </c>
      <c r="D108" s="202" t="s">
        <v>116</v>
      </c>
      <c r="E108" s="203" t="s">
        <v>154</v>
      </c>
      <c r="F108" s="204" t="s">
        <v>155</v>
      </c>
      <c r="G108" s="205" t="s">
        <v>119</v>
      </c>
      <c r="H108" s="206">
        <v>217.542</v>
      </c>
      <c r="I108" s="207"/>
      <c r="J108" s="208">
        <f>ROUND(I108*H108,2)</f>
        <v>0</v>
      </c>
      <c r="K108" s="204" t="s">
        <v>120</v>
      </c>
      <c r="L108" s="46"/>
      <c r="M108" s="209" t="s">
        <v>19</v>
      </c>
      <c r="N108" s="210" t="s">
        <v>45</v>
      </c>
      <c r="O108" s="86"/>
      <c r="P108" s="211">
        <f>O108*H108</f>
        <v>0</v>
      </c>
      <c r="Q108" s="211">
        <v>0</v>
      </c>
      <c r="R108" s="211">
        <f>Q108*H108</f>
        <v>0</v>
      </c>
      <c r="S108" s="211">
        <v>2.4100000000000001</v>
      </c>
      <c r="T108" s="212">
        <f>S108*H108</f>
        <v>524.27622000000008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3" t="s">
        <v>121</v>
      </c>
      <c r="AT108" s="213" t="s">
        <v>116</v>
      </c>
      <c r="AU108" s="213" t="s">
        <v>84</v>
      </c>
      <c r="AY108" s="19" t="s">
        <v>114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9" t="s">
        <v>82</v>
      </c>
      <c r="BK108" s="214">
        <f>ROUND(I108*H108,2)</f>
        <v>0</v>
      </c>
      <c r="BL108" s="19" t="s">
        <v>121</v>
      </c>
      <c r="BM108" s="213" t="s">
        <v>156</v>
      </c>
    </row>
    <row r="109" s="2" customFormat="1">
      <c r="A109" s="40"/>
      <c r="B109" s="41"/>
      <c r="C109" s="42"/>
      <c r="D109" s="215" t="s">
        <v>123</v>
      </c>
      <c r="E109" s="42"/>
      <c r="F109" s="216" t="s">
        <v>157</v>
      </c>
      <c r="G109" s="42"/>
      <c r="H109" s="42"/>
      <c r="I109" s="217"/>
      <c r="J109" s="42"/>
      <c r="K109" s="42"/>
      <c r="L109" s="46"/>
      <c r="M109" s="218"/>
      <c r="N109" s="219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123</v>
      </c>
      <c r="AU109" s="19" t="s">
        <v>84</v>
      </c>
    </row>
    <row r="110" s="2" customFormat="1">
      <c r="A110" s="40"/>
      <c r="B110" s="41"/>
      <c r="C110" s="42"/>
      <c r="D110" s="220" t="s">
        <v>125</v>
      </c>
      <c r="E110" s="42"/>
      <c r="F110" s="221" t="s">
        <v>158</v>
      </c>
      <c r="G110" s="42"/>
      <c r="H110" s="42"/>
      <c r="I110" s="217"/>
      <c r="J110" s="42"/>
      <c r="K110" s="42"/>
      <c r="L110" s="46"/>
      <c r="M110" s="218"/>
      <c r="N110" s="219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125</v>
      </c>
      <c r="AU110" s="19" t="s">
        <v>84</v>
      </c>
    </row>
    <row r="111" s="14" customFormat="1">
      <c r="A111" s="14"/>
      <c r="B111" s="232"/>
      <c r="C111" s="233"/>
      <c r="D111" s="215" t="s">
        <v>127</v>
      </c>
      <c r="E111" s="234" t="s">
        <v>19</v>
      </c>
      <c r="F111" s="235" t="s">
        <v>159</v>
      </c>
      <c r="G111" s="233"/>
      <c r="H111" s="236">
        <v>217.542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2" t="s">
        <v>127</v>
      </c>
      <c r="AU111" s="242" t="s">
        <v>84</v>
      </c>
      <c r="AV111" s="14" t="s">
        <v>84</v>
      </c>
      <c r="AW111" s="14" t="s">
        <v>35</v>
      </c>
      <c r="AX111" s="14" t="s">
        <v>82</v>
      </c>
      <c r="AY111" s="242" t="s">
        <v>114</v>
      </c>
    </row>
    <row r="112" s="2" customFormat="1" ht="24.15" customHeight="1">
      <c r="A112" s="40"/>
      <c r="B112" s="41"/>
      <c r="C112" s="202" t="s">
        <v>160</v>
      </c>
      <c r="D112" s="202" t="s">
        <v>116</v>
      </c>
      <c r="E112" s="203" t="s">
        <v>161</v>
      </c>
      <c r="F112" s="204" t="s">
        <v>162</v>
      </c>
      <c r="G112" s="205" t="s">
        <v>119</v>
      </c>
      <c r="H112" s="206">
        <v>293.97500000000002</v>
      </c>
      <c r="I112" s="207"/>
      <c r="J112" s="208">
        <f>ROUND(I112*H112,2)</f>
        <v>0</v>
      </c>
      <c r="K112" s="204" t="s">
        <v>120</v>
      </c>
      <c r="L112" s="46"/>
      <c r="M112" s="209" t="s">
        <v>19</v>
      </c>
      <c r="N112" s="210" t="s">
        <v>45</v>
      </c>
      <c r="O112" s="86"/>
      <c r="P112" s="211">
        <f>O112*H112</f>
        <v>0</v>
      </c>
      <c r="Q112" s="211">
        <v>0</v>
      </c>
      <c r="R112" s="211">
        <f>Q112*H112</f>
        <v>0</v>
      </c>
      <c r="S112" s="211">
        <v>2.2000000000000002</v>
      </c>
      <c r="T112" s="212">
        <f>S112*H112</f>
        <v>646.74500000000012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3" t="s">
        <v>121</v>
      </c>
      <c r="AT112" s="213" t="s">
        <v>116</v>
      </c>
      <c r="AU112" s="213" t="s">
        <v>84</v>
      </c>
      <c r="AY112" s="19" t="s">
        <v>114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9" t="s">
        <v>82</v>
      </c>
      <c r="BK112" s="214">
        <f>ROUND(I112*H112,2)</f>
        <v>0</v>
      </c>
      <c r="BL112" s="19" t="s">
        <v>121</v>
      </c>
      <c r="BM112" s="213" t="s">
        <v>163</v>
      </c>
    </row>
    <row r="113" s="2" customFormat="1">
      <c r="A113" s="40"/>
      <c r="B113" s="41"/>
      <c r="C113" s="42"/>
      <c r="D113" s="215" t="s">
        <v>123</v>
      </c>
      <c r="E113" s="42"/>
      <c r="F113" s="216" t="s">
        <v>164</v>
      </c>
      <c r="G113" s="42"/>
      <c r="H113" s="42"/>
      <c r="I113" s="217"/>
      <c r="J113" s="42"/>
      <c r="K113" s="42"/>
      <c r="L113" s="46"/>
      <c r="M113" s="218"/>
      <c r="N113" s="219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123</v>
      </c>
      <c r="AU113" s="19" t="s">
        <v>84</v>
      </c>
    </row>
    <row r="114" s="2" customFormat="1">
      <c r="A114" s="40"/>
      <c r="B114" s="41"/>
      <c r="C114" s="42"/>
      <c r="D114" s="220" t="s">
        <v>125</v>
      </c>
      <c r="E114" s="42"/>
      <c r="F114" s="221" t="s">
        <v>165</v>
      </c>
      <c r="G114" s="42"/>
      <c r="H114" s="42"/>
      <c r="I114" s="217"/>
      <c r="J114" s="42"/>
      <c r="K114" s="42"/>
      <c r="L114" s="46"/>
      <c r="M114" s="218"/>
      <c r="N114" s="219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125</v>
      </c>
      <c r="AU114" s="19" t="s">
        <v>84</v>
      </c>
    </row>
    <row r="115" s="14" customFormat="1">
      <c r="A115" s="14"/>
      <c r="B115" s="232"/>
      <c r="C115" s="233"/>
      <c r="D115" s="215" t="s">
        <v>127</v>
      </c>
      <c r="E115" s="234" t="s">
        <v>19</v>
      </c>
      <c r="F115" s="235" t="s">
        <v>166</v>
      </c>
      <c r="G115" s="233"/>
      <c r="H115" s="236">
        <v>293.97500000000002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2" t="s">
        <v>127</v>
      </c>
      <c r="AU115" s="242" t="s">
        <v>84</v>
      </c>
      <c r="AV115" s="14" t="s">
        <v>84</v>
      </c>
      <c r="AW115" s="14" t="s">
        <v>35</v>
      </c>
      <c r="AX115" s="14" t="s">
        <v>82</v>
      </c>
      <c r="AY115" s="242" t="s">
        <v>114</v>
      </c>
    </row>
    <row r="116" s="12" customFormat="1" ht="22.8" customHeight="1">
      <c r="A116" s="12"/>
      <c r="B116" s="186"/>
      <c r="C116" s="187"/>
      <c r="D116" s="188" t="s">
        <v>73</v>
      </c>
      <c r="E116" s="200" t="s">
        <v>167</v>
      </c>
      <c r="F116" s="200" t="s">
        <v>168</v>
      </c>
      <c r="G116" s="187"/>
      <c r="H116" s="187"/>
      <c r="I116" s="190"/>
      <c r="J116" s="201">
        <f>BK116</f>
        <v>0</v>
      </c>
      <c r="K116" s="187"/>
      <c r="L116" s="192"/>
      <c r="M116" s="193"/>
      <c r="N116" s="194"/>
      <c r="O116" s="194"/>
      <c r="P116" s="195">
        <f>SUM(P117:P145)</f>
        <v>0</v>
      </c>
      <c r="Q116" s="194"/>
      <c r="R116" s="195">
        <f>SUM(R117:R145)</f>
        <v>0.019477499999999998</v>
      </c>
      <c r="S116" s="194"/>
      <c r="T116" s="196">
        <f>SUM(T117:T145)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97" t="s">
        <v>82</v>
      </c>
      <c r="AT116" s="198" t="s">
        <v>73</v>
      </c>
      <c r="AU116" s="198" t="s">
        <v>82</v>
      </c>
      <c r="AY116" s="197" t="s">
        <v>114</v>
      </c>
      <c r="BK116" s="199">
        <f>SUM(BK117:BK145)</f>
        <v>0</v>
      </c>
    </row>
    <row r="117" s="2" customFormat="1" ht="16.5" customHeight="1">
      <c r="A117" s="40"/>
      <c r="B117" s="41"/>
      <c r="C117" s="202" t="s">
        <v>169</v>
      </c>
      <c r="D117" s="202" t="s">
        <v>116</v>
      </c>
      <c r="E117" s="203" t="s">
        <v>170</v>
      </c>
      <c r="F117" s="204" t="s">
        <v>171</v>
      </c>
      <c r="G117" s="205" t="s">
        <v>134</v>
      </c>
      <c r="H117" s="206">
        <v>2596.4859999999999</v>
      </c>
      <c r="I117" s="207"/>
      <c r="J117" s="208">
        <f>ROUND(I117*H117,2)</f>
        <v>0</v>
      </c>
      <c r="K117" s="204" t="s">
        <v>120</v>
      </c>
      <c r="L117" s="46"/>
      <c r="M117" s="209" t="s">
        <v>19</v>
      </c>
      <c r="N117" s="210" t="s">
        <v>45</v>
      </c>
      <c r="O117" s="86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3" t="s">
        <v>121</v>
      </c>
      <c r="AT117" s="213" t="s">
        <v>116</v>
      </c>
      <c r="AU117" s="213" t="s">
        <v>84</v>
      </c>
      <c r="AY117" s="19" t="s">
        <v>114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9" t="s">
        <v>82</v>
      </c>
      <c r="BK117" s="214">
        <f>ROUND(I117*H117,2)</f>
        <v>0</v>
      </c>
      <c r="BL117" s="19" t="s">
        <v>121</v>
      </c>
      <c r="BM117" s="213" t="s">
        <v>172</v>
      </c>
    </row>
    <row r="118" s="2" customFormat="1">
      <c r="A118" s="40"/>
      <c r="B118" s="41"/>
      <c r="C118" s="42"/>
      <c r="D118" s="215" t="s">
        <v>123</v>
      </c>
      <c r="E118" s="42"/>
      <c r="F118" s="216" t="s">
        <v>173</v>
      </c>
      <c r="G118" s="42"/>
      <c r="H118" s="42"/>
      <c r="I118" s="217"/>
      <c r="J118" s="42"/>
      <c r="K118" s="42"/>
      <c r="L118" s="46"/>
      <c r="M118" s="218"/>
      <c r="N118" s="219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123</v>
      </c>
      <c r="AU118" s="19" t="s">
        <v>84</v>
      </c>
    </row>
    <row r="119" s="2" customFormat="1">
      <c r="A119" s="40"/>
      <c r="B119" s="41"/>
      <c r="C119" s="42"/>
      <c r="D119" s="220" t="s">
        <v>125</v>
      </c>
      <c r="E119" s="42"/>
      <c r="F119" s="221" t="s">
        <v>174</v>
      </c>
      <c r="G119" s="42"/>
      <c r="H119" s="42"/>
      <c r="I119" s="217"/>
      <c r="J119" s="42"/>
      <c r="K119" s="42"/>
      <c r="L119" s="46"/>
      <c r="M119" s="218"/>
      <c r="N119" s="219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125</v>
      </c>
      <c r="AU119" s="19" t="s">
        <v>84</v>
      </c>
    </row>
    <row r="120" s="2" customFormat="1" ht="24.15" customHeight="1">
      <c r="A120" s="40"/>
      <c r="B120" s="41"/>
      <c r="C120" s="202" t="s">
        <v>135</v>
      </c>
      <c r="D120" s="202" t="s">
        <v>116</v>
      </c>
      <c r="E120" s="203" t="s">
        <v>175</v>
      </c>
      <c r="F120" s="204" t="s">
        <v>176</v>
      </c>
      <c r="G120" s="205" t="s">
        <v>134</v>
      </c>
      <c r="H120" s="206">
        <v>2.597</v>
      </c>
      <c r="I120" s="207"/>
      <c r="J120" s="208">
        <f>ROUND(I120*H120,2)</f>
        <v>0</v>
      </c>
      <c r="K120" s="204" t="s">
        <v>120</v>
      </c>
      <c r="L120" s="46"/>
      <c r="M120" s="209" t="s">
        <v>19</v>
      </c>
      <c r="N120" s="210" t="s">
        <v>45</v>
      </c>
      <c r="O120" s="86"/>
      <c r="P120" s="211">
        <f>O120*H120</f>
        <v>0</v>
      </c>
      <c r="Q120" s="211">
        <v>0.0074999999999999997</v>
      </c>
      <c r="R120" s="211">
        <f>Q120*H120</f>
        <v>0.019477499999999998</v>
      </c>
      <c r="S120" s="211">
        <v>0</v>
      </c>
      <c r="T120" s="21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3" t="s">
        <v>121</v>
      </c>
      <c r="AT120" s="213" t="s">
        <v>116</v>
      </c>
      <c r="AU120" s="213" t="s">
        <v>84</v>
      </c>
      <c r="AY120" s="19" t="s">
        <v>114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9" t="s">
        <v>82</v>
      </c>
      <c r="BK120" s="214">
        <f>ROUND(I120*H120,2)</f>
        <v>0</v>
      </c>
      <c r="BL120" s="19" t="s">
        <v>121</v>
      </c>
      <c r="BM120" s="213" t="s">
        <v>177</v>
      </c>
    </row>
    <row r="121" s="2" customFormat="1">
      <c r="A121" s="40"/>
      <c r="B121" s="41"/>
      <c r="C121" s="42"/>
      <c r="D121" s="215" t="s">
        <v>123</v>
      </c>
      <c r="E121" s="42"/>
      <c r="F121" s="216" t="s">
        <v>178</v>
      </c>
      <c r="G121" s="42"/>
      <c r="H121" s="42"/>
      <c r="I121" s="217"/>
      <c r="J121" s="42"/>
      <c r="K121" s="42"/>
      <c r="L121" s="46"/>
      <c r="M121" s="218"/>
      <c r="N121" s="219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123</v>
      </c>
      <c r="AU121" s="19" t="s">
        <v>84</v>
      </c>
    </row>
    <row r="122" s="2" customFormat="1">
      <c r="A122" s="40"/>
      <c r="B122" s="41"/>
      <c r="C122" s="42"/>
      <c r="D122" s="220" t="s">
        <v>125</v>
      </c>
      <c r="E122" s="42"/>
      <c r="F122" s="221" t="s">
        <v>179</v>
      </c>
      <c r="G122" s="42"/>
      <c r="H122" s="42"/>
      <c r="I122" s="217"/>
      <c r="J122" s="42"/>
      <c r="K122" s="42"/>
      <c r="L122" s="46"/>
      <c r="M122" s="218"/>
      <c r="N122" s="219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125</v>
      </c>
      <c r="AU122" s="19" t="s">
        <v>84</v>
      </c>
    </row>
    <row r="123" s="2" customFormat="1" ht="24.15" customHeight="1">
      <c r="A123" s="40"/>
      <c r="B123" s="41"/>
      <c r="C123" s="202" t="s">
        <v>138</v>
      </c>
      <c r="D123" s="202" t="s">
        <v>116</v>
      </c>
      <c r="E123" s="203" t="s">
        <v>180</v>
      </c>
      <c r="F123" s="204" t="s">
        <v>181</v>
      </c>
      <c r="G123" s="205" t="s">
        <v>134</v>
      </c>
      <c r="H123" s="206">
        <v>2596.4859999999999</v>
      </c>
      <c r="I123" s="207"/>
      <c r="J123" s="208">
        <f>ROUND(I123*H123,2)</f>
        <v>0</v>
      </c>
      <c r="K123" s="204" t="s">
        <v>120</v>
      </c>
      <c r="L123" s="46"/>
      <c r="M123" s="209" t="s">
        <v>19</v>
      </c>
      <c r="N123" s="210" t="s">
        <v>45</v>
      </c>
      <c r="O123" s="86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3" t="s">
        <v>121</v>
      </c>
      <c r="AT123" s="213" t="s">
        <v>116</v>
      </c>
      <c r="AU123" s="213" t="s">
        <v>84</v>
      </c>
      <c r="AY123" s="19" t="s">
        <v>114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9" t="s">
        <v>82</v>
      </c>
      <c r="BK123" s="214">
        <f>ROUND(I123*H123,2)</f>
        <v>0</v>
      </c>
      <c r="BL123" s="19" t="s">
        <v>121</v>
      </c>
      <c r="BM123" s="213" t="s">
        <v>182</v>
      </c>
    </row>
    <row r="124" s="2" customFormat="1">
      <c r="A124" s="40"/>
      <c r="B124" s="41"/>
      <c r="C124" s="42"/>
      <c r="D124" s="215" t="s">
        <v>123</v>
      </c>
      <c r="E124" s="42"/>
      <c r="F124" s="216" t="s">
        <v>183</v>
      </c>
      <c r="G124" s="42"/>
      <c r="H124" s="42"/>
      <c r="I124" s="217"/>
      <c r="J124" s="42"/>
      <c r="K124" s="42"/>
      <c r="L124" s="46"/>
      <c r="M124" s="218"/>
      <c r="N124" s="219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123</v>
      </c>
      <c r="AU124" s="19" t="s">
        <v>84</v>
      </c>
    </row>
    <row r="125" s="2" customFormat="1">
      <c r="A125" s="40"/>
      <c r="B125" s="41"/>
      <c r="C125" s="42"/>
      <c r="D125" s="220" t="s">
        <v>125</v>
      </c>
      <c r="E125" s="42"/>
      <c r="F125" s="221" t="s">
        <v>184</v>
      </c>
      <c r="G125" s="42"/>
      <c r="H125" s="42"/>
      <c r="I125" s="217"/>
      <c r="J125" s="42"/>
      <c r="K125" s="42"/>
      <c r="L125" s="46"/>
      <c r="M125" s="218"/>
      <c r="N125" s="21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125</v>
      </c>
      <c r="AU125" s="19" t="s">
        <v>84</v>
      </c>
    </row>
    <row r="126" s="2" customFormat="1" ht="24.15" customHeight="1">
      <c r="A126" s="40"/>
      <c r="B126" s="41"/>
      <c r="C126" s="202" t="s">
        <v>185</v>
      </c>
      <c r="D126" s="202" t="s">
        <v>116</v>
      </c>
      <c r="E126" s="203" t="s">
        <v>186</v>
      </c>
      <c r="F126" s="204" t="s">
        <v>187</v>
      </c>
      <c r="G126" s="205" t="s">
        <v>134</v>
      </c>
      <c r="H126" s="206">
        <v>49333.233999999997</v>
      </c>
      <c r="I126" s="207"/>
      <c r="J126" s="208">
        <f>ROUND(I126*H126,2)</f>
        <v>0</v>
      </c>
      <c r="K126" s="204" t="s">
        <v>120</v>
      </c>
      <c r="L126" s="46"/>
      <c r="M126" s="209" t="s">
        <v>19</v>
      </c>
      <c r="N126" s="210" t="s">
        <v>45</v>
      </c>
      <c r="O126" s="86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3" t="s">
        <v>121</v>
      </c>
      <c r="AT126" s="213" t="s">
        <v>116</v>
      </c>
      <c r="AU126" s="213" t="s">
        <v>84</v>
      </c>
      <c r="AY126" s="19" t="s">
        <v>114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9" t="s">
        <v>82</v>
      </c>
      <c r="BK126" s="214">
        <f>ROUND(I126*H126,2)</f>
        <v>0</v>
      </c>
      <c r="BL126" s="19" t="s">
        <v>121</v>
      </c>
      <c r="BM126" s="213" t="s">
        <v>188</v>
      </c>
    </row>
    <row r="127" s="2" customFormat="1">
      <c r="A127" s="40"/>
      <c r="B127" s="41"/>
      <c r="C127" s="42"/>
      <c r="D127" s="215" t="s">
        <v>123</v>
      </c>
      <c r="E127" s="42"/>
      <c r="F127" s="216" t="s">
        <v>189</v>
      </c>
      <c r="G127" s="42"/>
      <c r="H127" s="42"/>
      <c r="I127" s="217"/>
      <c r="J127" s="42"/>
      <c r="K127" s="42"/>
      <c r="L127" s="46"/>
      <c r="M127" s="218"/>
      <c r="N127" s="219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123</v>
      </c>
      <c r="AU127" s="19" t="s">
        <v>84</v>
      </c>
    </row>
    <row r="128" s="2" customFormat="1">
      <c r="A128" s="40"/>
      <c r="B128" s="41"/>
      <c r="C128" s="42"/>
      <c r="D128" s="220" t="s">
        <v>125</v>
      </c>
      <c r="E128" s="42"/>
      <c r="F128" s="221" t="s">
        <v>190</v>
      </c>
      <c r="G128" s="42"/>
      <c r="H128" s="42"/>
      <c r="I128" s="217"/>
      <c r="J128" s="42"/>
      <c r="K128" s="42"/>
      <c r="L128" s="46"/>
      <c r="M128" s="218"/>
      <c r="N128" s="219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125</v>
      </c>
      <c r="AU128" s="19" t="s">
        <v>84</v>
      </c>
    </row>
    <row r="129" s="14" customFormat="1">
      <c r="A129" s="14"/>
      <c r="B129" s="232"/>
      <c r="C129" s="233"/>
      <c r="D129" s="215" t="s">
        <v>127</v>
      </c>
      <c r="E129" s="233"/>
      <c r="F129" s="235" t="s">
        <v>191</v>
      </c>
      <c r="G129" s="233"/>
      <c r="H129" s="236">
        <v>49333.233999999997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2" t="s">
        <v>127</v>
      </c>
      <c r="AU129" s="242" t="s">
        <v>84</v>
      </c>
      <c r="AV129" s="14" t="s">
        <v>84</v>
      </c>
      <c r="AW129" s="14" t="s">
        <v>4</v>
      </c>
      <c r="AX129" s="14" t="s">
        <v>82</v>
      </c>
      <c r="AY129" s="242" t="s">
        <v>114</v>
      </c>
    </row>
    <row r="130" s="2" customFormat="1" ht="37.8" customHeight="1">
      <c r="A130" s="40"/>
      <c r="B130" s="41"/>
      <c r="C130" s="202" t="s">
        <v>192</v>
      </c>
      <c r="D130" s="202" t="s">
        <v>116</v>
      </c>
      <c r="E130" s="203" t="s">
        <v>193</v>
      </c>
      <c r="F130" s="204" t="s">
        <v>194</v>
      </c>
      <c r="G130" s="205" t="s">
        <v>134</v>
      </c>
      <c r="H130" s="206">
        <v>646.745</v>
      </c>
      <c r="I130" s="207"/>
      <c r="J130" s="208">
        <f>ROUND(I130*H130,2)</f>
        <v>0</v>
      </c>
      <c r="K130" s="204" t="s">
        <v>120</v>
      </c>
      <c r="L130" s="46"/>
      <c r="M130" s="209" t="s">
        <v>19</v>
      </c>
      <c r="N130" s="210" t="s">
        <v>45</v>
      </c>
      <c r="O130" s="86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3" t="s">
        <v>121</v>
      </c>
      <c r="AT130" s="213" t="s">
        <v>116</v>
      </c>
      <c r="AU130" s="213" t="s">
        <v>84</v>
      </c>
      <c r="AY130" s="19" t="s">
        <v>114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9" t="s">
        <v>82</v>
      </c>
      <c r="BK130" s="214">
        <f>ROUND(I130*H130,2)</f>
        <v>0</v>
      </c>
      <c r="BL130" s="19" t="s">
        <v>121</v>
      </c>
      <c r="BM130" s="213" t="s">
        <v>195</v>
      </c>
    </row>
    <row r="131" s="2" customFormat="1">
      <c r="A131" s="40"/>
      <c r="B131" s="41"/>
      <c r="C131" s="42"/>
      <c r="D131" s="215" t="s">
        <v>123</v>
      </c>
      <c r="E131" s="42"/>
      <c r="F131" s="216" t="s">
        <v>196</v>
      </c>
      <c r="G131" s="42"/>
      <c r="H131" s="42"/>
      <c r="I131" s="217"/>
      <c r="J131" s="42"/>
      <c r="K131" s="42"/>
      <c r="L131" s="46"/>
      <c r="M131" s="218"/>
      <c r="N131" s="219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123</v>
      </c>
      <c r="AU131" s="19" t="s">
        <v>84</v>
      </c>
    </row>
    <row r="132" s="2" customFormat="1">
      <c r="A132" s="40"/>
      <c r="B132" s="41"/>
      <c r="C132" s="42"/>
      <c r="D132" s="220" t="s">
        <v>125</v>
      </c>
      <c r="E132" s="42"/>
      <c r="F132" s="221" t="s">
        <v>197</v>
      </c>
      <c r="G132" s="42"/>
      <c r="H132" s="42"/>
      <c r="I132" s="217"/>
      <c r="J132" s="42"/>
      <c r="K132" s="42"/>
      <c r="L132" s="46"/>
      <c r="M132" s="218"/>
      <c r="N132" s="219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125</v>
      </c>
      <c r="AU132" s="19" t="s">
        <v>84</v>
      </c>
    </row>
    <row r="133" s="2" customFormat="1" ht="37.8" customHeight="1">
      <c r="A133" s="40"/>
      <c r="B133" s="41"/>
      <c r="C133" s="202" t="s">
        <v>8</v>
      </c>
      <c r="D133" s="202" t="s">
        <v>116</v>
      </c>
      <c r="E133" s="203" t="s">
        <v>198</v>
      </c>
      <c r="F133" s="204" t="s">
        <v>199</v>
      </c>
      <c r="G133" s="205" t="s">
        <v>134</v>
      </c>
      <c r="H133" s="206">
        <v>524.27599999999995</v>
      </c>
      <c r="I133" s="207"/>
      <c r="J133" s="208">
        <f>ROUND(I133*H133,2)</f>
        <v>0</v>
      </c>
      <c r="K133" s="204" t="s">
        <v>120</v>
      </c>
      <c r="L133" s="46"/>
      <c r="M133" s="209" t="s">
        <v>19</v>
      </c>
      <c r="N133" s="210" t="s">
        <v>45</v>
      </c>
      <c r="O133" s="86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3" t="s">
        <v>121</v>
      </c>
      <c r="AT133" s="213" t="s">
        <v>116</v>
      </c>
      <c r="AU133" s="213" t="s">
        <v>84</v>
      </c>
      <c r="AY133" s="19" t="s">
        <v>114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9" t="s">
        <v>82</v>
      </c>
      <c r="BK133" s="214">
        <f>ROUND(I133*H133,2)</f>
        <v>0</v>
      </c>
      <c r="BL133" s="19" t="s">
        <v>121</v>
      </c>
      <c r="BM133" s="213" t="s">
        <v>200</v>
      </c>
    </row>
    <row r="134" s="2" customFormat="1">
      <c r="A134" s="40"/>
      <c r="B134" s="41"/>
      <c r="C134" s="42"/>
      <c r="D134" s="215" t="s">
        <v>123</v>
      </c>
      <c r="E134" s="42"/>
      <c r="F134" s="216" t="s">
        <v>201</v>
      </c>
      <c r="G134" s="42"/>
      <c r="H134" s="42"/>
      <c r="I134" s="217"/>
      <c r="J134" s="42"/>
      <c r="K134" s="42"/>
      <c r="L134" s="46"/>
      <c r="M134" s="218"/>
      <c r="N134" s="219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123</v>
      </c>
      <c r="AU134" s="19" t="s">
        <v>84</v>
      </c>
    </row>
    <row r="135" s="2" customFormat="1">
      <c r="A135" s="40"/>
      <c r="B135" s="41"/>
      <c r="C135" s="42"/>
      <c r="D135" s="220" t="s">
        <v>125</v>
      </c>
      <c r="E135" s="42"/>
      <c r="F135" s="221" t="s">
        <v>202</v>
      </c>
      <c r="G135" s="42"/>
      <c r="H135" s="42"/>
      <c r="I135" s="217"/>
      <c r="J135" s="42"/>
      <c r="K135" s="42"/>
      <c r="L135" s="46"/>
      <c r="M135" s="218"/>
      <c r="N135" s="219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125</v>
      </c>
      <c r="AU135" s="19" t="s">
        <v>84</v>
      </c>
    </row>
    <row r="136" s="2" customFormat="1" ht="44.25" customHeight="1">
      <c r="A136" s="40"/>
      <c r="B136" s="41"/>
      <c r="C136" s="202" t="s">
        <v>203</v>
      </c>
      <c r="D136" s="202" t="s">
        <v>116</v>
      </c>
      <c r="E136" s="203" t="s">
        <v>204</v>
      </c>
      <c r="F136" s="204" t="s">
        <v>205</v>
      </c>
      <c r="G136" s="205" t="s">
        <v>134</v>
      </c>
      <c r="H136" s="206">
        <v>74.067999999999998</v>
      </c>
      <c r="I136" s="207"/>
      <c r="J136" s="208">
        <f>ROUND(I136*H136,2)</f>
        <v>0</v>
      </c>
      <c r="K136" s="204" t="s">
        <v>120</v>
      </c>
      <c r="L136" s="46"/>
      <c r="M136" s="209" t="s">
        <v>19</v>
      </c>
      <c r="N136" s="210" t="s">
        <v>45</v>
      </c>
      <c r="O136" s="86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3" t="s">
        <v>121</v>
      </c>
      <c r="AT136" s="213" t="s">
        <v>116</v>
      </c>
      <c r="AU136" s="213" t="s">
        <v>84</v>
      </c>
      <c r="AY136" s="19" t="s">
        <v>114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9" t="s">
        <v>82</v>
      </c>
      <c r="BK136" s="214">
        <f>ROUND(I136*H136,2)</f>
        <v>0</v>
      </c>
      <c r="BL136" s="19" t="s">
        <v>121</v>
      </c>
      <c r="BM136" s="213" t="s">
        <v>206</v>
      </c>
    </row>
    <row r="137" s="2" customFormat="1">
      <c r="A137" s="40"/>
      <c r="B137" s="41"/>
      <c r="C137" s="42"/>
      <c r="D137" s="215" t="s">
        <v>123</v>
      </c>
      <c r="E137" s="42"/>
      <c r="F137" s="216" t="s">
        <v>207</v>
      </c>
      <c r="G137" s="42"/>
      <c r="H137" s="42"/>
      <c r="I137" s="217"/>
      <c r="J137" s="42"/>
      <c r="K137" s="42"/>
      <c r="L137" s="46"/>
      <c r="M137" s="218"/>
      <c r="N137" s="21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123</v>
      </c>
      <c r="AU137" s="19" t="s">
        <v>84</v>
      </c>
    </row>
    <row r="138" s="2" customFormat="1">
      <c r="A138" s="40"/>
      <c r="B138" s="41"/>
      <c r="C138" s="42"/>
      <c r="D138" s="220" t="s">
        <v>125</v>
      </c>
      <c r="E138" s="42"/>
      <c r="F138" s="221" t="s">
        <v>208</v>
      </c>
      <c r="G138" s="42"/>
      <c r="H138" s="42"/>
      <c r="I138" s="217"/>
      <c r="J138" s="42"/>
      <c r="K138" s="42"/>
      <c r="L138" s="46"/>
      <c r="M138" s="218"/>
      <c r="N138" s="219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125</v>
      </c>
      <c r="AU138" s="19" t="s">
        <v>84</v>
      </c>
    </row>
    <row r="139" s="2" customFormat="1" ht="37.8" customHeight="1">
      <c r="A139" s="40"/>
      <c r="B139" s="41"/>
      <c r="C139" s="202" t="s">
        <v>209</v>
      </c>
      <c r="D139" s="202" t="s">
        <v>116</v>
      </c>
      <c r="E139" s="203" t="s">
        <v>210</v>
      </c>
      <c r="F139" s="204" t="s">
        <v>211</v>
      </c>
      <c r="G139" s="205" t="s">
        <v>134</v>
      </c>
      <c r="H139" s="206">
        <v>2.597</v>
      </c>
      <c r="I139" s="207"/>
      <c r="J139" s="208">
        <f>ROUND(I139*H139,2)</f>
        <v>0</v>
      </c>
      <c r="K139" s="204" t="s">
        <v>120</v>
      </c>
      <c r="L139" s="46"/>
      <c r="M139" s="209" t="s">
        <v>19</v>
      </c>
      <c r="N139" s="210" t="s">
        <v>45</v>
      </c>
      <c r="O139" s="86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3" t="s">
        <v>121</v>
      </c>
      <c r="AT139" s="213" t="s">
        <v>116</v>
      </c>
      <c r="AU139" s="213" t="s">
        <v>84</v>
      </c>
      <c r="AY139" s="19" t="s">
        <v>114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9" t="s">
        <v>82</v>
      </c>
      <c r="BK139" s="214">
        <f>ROUND(I139*H139,2)</f>
        <v>0</v>
      </c>
      <c r="BL139" s="19" t="s">
        <v>121</v>
      </c>
      <c r="BM139" s="213" t="s">
        <v>212</v>
      </c>
    </row>
    <row r="140" s="2" customFormat="1">
      <c r="A140" s="40"/>
      <c r="B140" s="41"/>
      <c r="C140" s="42"/>
      <c r="D140" s="215" t="s">
        <v>123</v>
      </c>
      <c r="E140" s="42"/>
      <c r="F140" s="216" t="s">
        <v>213</v>
      </c>
      <c r="G140" s="42"/>
      <c r="H140" s="42"/>
      <c r="I140" s="217"/>
      <c r="J140" s="42"/>
      <c r="K140" s="42"/>
      <c r="L140" s="46"/>
      <c r="M140" s="218"/>
      <c r="N140" s="219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123</v>
      </c>
      <c r="AU140" s="19" t="s">
        <v>84</v>
      </c>
    </row>
    <row r="141" s="2" customFormat="1">
      <c r="A141" s="40"/>
      <c r="B141" s="41"/>
      <c r="C141" s="42"/>
      <c r="D141" s="220" t="s">
        <v>125</v>
      </c>
      <c r="E141" s="42"/>
      <c r="F141" s="221" t="s">
        <v>214</v>
      </c>
      <c r="G141" s="42"/>
      <c r="H141" s="42"/>
      <c r="I141" s="217"/>
      <c r="J141" s="42"/>
      <c r="K141" s="42"/>
      <c r="L141" s="46"/>
      <c r="M141" s="218"/>
      <c r="N141" s="219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125</v>
      </c>
      <c r="AU141" s="19" t="s">
        <v>84</v>
      </c>
    </row>
    <row r="142" s="2" customFormat="1" ht="44.25" customHeight="1">
      <c r="A142" s="40"/>
      <c r="B142" s="41"/>
      <c r="C142" s="202" t="s">
        <v>215</v>
      </c>
      <c r="D142" s="202" t="s">
        <v>116</v>
      </c>
      <c r="E142" s="203" t="s">
        <v>216</v>
      </c>
      <c r="F142" s="204" t="s">
        <v>217</v>
      </c>
      <c r="G142" s="205" t="s">
        <v>134</v>
      </c>
      <c r="H142" s="206">
        <v>1348.8</v>
      </c>
      <c r="I142" s="207"/>
      <c r="J142" s="208">
        <f>ROUND(I142*H142,2)</f>
        <v>0</v>
      </c>
      <c r="K142" s="204" t="s">
        <v>120</v>
      </c>
      <c r="L142" s="46"/>
      <c r="M142" s="209" t="s">
        <v>19</v>
      </c>
      <c r="N142" s="210" t="s">
        <v>45</v>
      </c>
      <c r="O142" s="86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3" t="s">
        <v>121</v>
      </c>
      <c r="AT142" s="213" t="s">
        <v>116</v>
      </c>
      <c r="AU142" s="213" t="s">
        <v>84</v>
      </c>
      <c r="AY142" s="19" t="s">
        <v>114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9" t="s">
        <v>82</v>
      </c>
      <c r="BK142" s="214">
        <f>ROUND(I142*H142,2)</f>
        <v>0</v>
      </c>
      <c r="BL142" s="19" t="s">
        <v>121</v>
      </c>
      <c r="BM142" s="213" t="s">
        <v>218</v>
      </c>
    </row>
    <row r="143" s="2" customFormat="1">
      <c r="A143" s="40"/>
      <c r="B143" s="41"/>
      <c r="C143" s="42"/>
      <c r="D143" s="215" t="s">
        <v>123</v>
      </c>
      <c r="E143" s="42"/>
      <c r="F143" s="216" t="s">
        <v>219</v>
      </c>
      <c r="G143" s="42"/>
      <c r="H143" s="42"/>
      <c r="I143" s="217"/>
      <c r="J143" s="42"/>
      <c r="K143" s="42"/>
      <c r="L143" s="46"/>
      <c r="M143" s="218"/>
      <c r="N143" s="219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123</v>
      </c>
      <c r="AU143" s="19" t="s">
        <v>84</v>
      </c>
    </row>
    <row r="144" s="2" customFormat="1">
      <c r="A144" s="40"/>
      <c r="B144" s="41"/>
      <c r="C144" s="42"/>
      <c r="D144" s="220" t="s">
        <v>125</v>
      </c>
      <c r="E144" s="42"/>
      <c r="F144" s="221" t="s">
        <v>220</v>
      </c>
      <c r="G144" s="42"/>
      <c r="H144" s="42"/>
      <c r="I144" s="217"/>
      <c r="J144" s="42"/>
      <c r="K144" s="42"/>
      <c r="L144" s="46"/>
      <c r="M144" s="218"/>
      <c r="N144" s="219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125</v>
      </c>
      <c r="AU144" s="19" t="s">
        <v>84</v>
      </c>
    </row>
    <row r="145" s="14" customFormat="1">
      <c r="A145" s="14"/>
      <c r="B145" s="232"/>
      <c r="C145" s="233"/>
      <c r="D145" s="215" t="s">
        <v>127</v>
      </c>
      <c r="E145" s="234" t="s">
        <v>19</v>
      </c>
      <c r="F145" s="235" t="s">
        <v>221</v>
      </c>
      <c r="G145" s="233"/>
      <c r="H145" s="236">
        <v>1348.8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2" t="s">
        <v>127</v>
      </c>
      <c r="AU145" s="242" t="s">
        <v>84</v>
      </c>
      <c r="AV145" s="14" t="s">
        <v>84</v>
      </c>
      <c r="AW145" s="14" t="s">
        <v>35</v>
      </c>
      <c r="AX145" s="14" t="s">
        <v>82</v>
      </c>
      <c r="AY145" s="242" t="s">
        <v>114</v>
      </c>
    </row>
    <row r="146" s="12" customFormat="1" ht="25.92" customHeight="1">
      <c r="A146" s="12"/>
      <c r="B146" s="186"/>
      <c r="C146" s="187"/>
      <c r="D146" s="188" t="s">
        <v>73</v>
      </c>
      <c r="E146" s="189" t="s">
        <v>222</v>
      </c>
      <c r="F146" s="189" t="s">
        <v>223</v>
      </c>
      <c r="G146" s="187"/>
      <c r="H146" s="187"/>
      <c r="I146" s="190"/>
      <c r="J146" s="191">
        <f>BK146</f>
        <v>0</v>
      </c>
      <c r="K146" s="187"/>
      <c r="L146" s="192"/>
      <c r="M146" s="193"/>
      <c r="N146" s="194"/>
      <c r="O146" s="194"/>
      <c r="P146" s="195">
        <f>P147</f>
        <v>0</v>
      </c>
      <c r="Q146" s="194"/>
      <c r="R146" s="195">
        <f>R147</f>
        <v>0.031320000000000001</v>
      </c>
      <c r="S146" s="194"/>
      <c r="T146" s="196">
        <f>T147</f>
        <v>2.5969500000000001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97" t="s">
        <v>84</v>
      </c>
      <c r="AT146" s="198" t="s">
        <v>73</v>
      </c>
      <c r="AU146" s="198" t="s">
        <v>74</v>
      </c>
      <c r="AY146" s="197" t="s">
        <v>114</v>
      </c>
      <c r="BK146" s="199">
        <f>BK147</f>
        <v>0</v>
      </c>
    </row>
    <row r="147" s="12" customFormat="1" ht="22.8" customHeight="1">
      <c r="A147" s="12"/>
      <c r="B147" s="186"/>
      <c r="C147" s="187"/>
      <c r="D147" s="188" t="s">
        <v>73</v>
      </c>
      <c r="E147" s="200" t="s">
        <v>224</v>
      </c>
      <c r="F147" s="200" t="s">
        <v>225</v>
      </c>
      <c r="G147" s="187"/>
      <c r="H147" s="187"/>
      <c r="I147" s="190"/>
      <c r="J147" s="201">
        <f>BK147</f>
        <v>0</v>
      </c>
      <c r="K147" s="187"/>
      <c r="L147" s="192"/>
      <c r="M147" s="193"/>
      <c r="N147" s="194"/>
      <c r="O147" s="194"/>
      <c r="P147" s="195">
        <f>SUM(P148:P153)</f>
        <v>0</v>
      </c>
      <c r="Q147" s="194"/>
      <c r="R147" s="195">
        <f>SUM(R148:R153)</f>
        <v>0.031320000000000001</v>
      </c>
      <c r="S147" s="194"/>
      <c r="T147" s="196">
        <f>SUM(T148:T153)</f>
        <v>2.5969500000000001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7" t="s">
        <v>84</v>
      </c>
      <c r="AT147" s="198" t="s">
        <v>73</v>
      </c>
      <c r="AU147" s="198" t="s">
        <v>82</v>
      </c>
      <c r="AY147" s="197" t="s">
        <v>114</v>
      </c>
      <c r="BK147" s="199">
        <f>SUM(BK148:BK153)</f>
        <v>0</v>
      </c>
    </row>
    <row r="148" s="2" customFormat="1" ht="24.15" customHeight="1">
      <c r="A148" s="40"/>
      <c r="B148" s="41"/>
      <c r="C148" s="202" t="s">
        <v>226</v>
      </c>
      <c r="D148" s="202" t="s">
        <v>116</v>
      </c>
      <c r="E148" s="203" t="s">
        <v>227</v>
      </c>
      <c r="F148" s="204" t="s">
        <v>228</v>
      </c>
      <c r="G148" s="205" t="s">
        <v>229</v>
      </c>
      <c r="H148" s="206">
        <v>130.5</v>
      </c>
      <c r="I148" s="207"/>
      <c r="J148" s="208">
        <f>ROUND(I148*H148,2)</f>
        <v>0</v>
      </c>
      <c r="K148" s="204" t="s">
        <v>120</v>
      </c>
      <c r="L148" s="46"/>
      <c r="M148" s="209" t="s">
        <v>19</v>
      </c>
      <c r="N148" s="210" t="s">
        <v>45</v>
      </c>
      <c r="O148" s="86"/>
      <c r="P148" s="211">
        <f>O148*H148</f>
        <v>0</v>
      </c>
      <c r="Q148" s="211">
        <v>0.00024000000000000001</v>
      </c>
      <c r="R148" s="211">
        <f>Q148*H148</f>
        <v>0.031320000000000001</v>
      </c>
      <c r="S148" s="211">
        <v>0.019900000000000001</v>
      </c>
      <c r="T148" s="212">
        <f>S148*H148</f>
        <v>2.5969500000000001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3" t="s">
        <v>226</v>
      </c>
      <c r="AT148" s="213" t="s">
        <v>116</v>
      </c>
      <c r="AU148" s="213" t="s">
        <v>84</v>
      </c>
      <c r="AY148" s="19" t="s">
        <v>114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9" t="s">
        <v>82</v>
      </c>
      <c r="BK148" s="214">
        <f>ROUND(I148*H148,2)</f>
        <v>0</v>
      </c>
      <c r="BL148" s="19" t="s">
        <v>226</v>
      </c>
      <c r="BM148" s="213" t="s">
        <v>230</v>
      </c>
    </row>
    <row r="149" s="2" customFormat="1">
      <c r="A149" s="40"/>
      <c r="B149" s="41"/>
      <c r="C149" s="42"/>
      <c r="D149" s="215" t="s">
        <v>123</v>
      </c>
      <c r="E149" s="42"/>
      <c r="F149" s="216" t="s">
        <v>231</v>
      </c>
      <c r="G149" s="42"/>
      <c r="H149" s="42"/>
      <c r="I149" s="217"/>
      <c r="J149" s="42"/>
      <c r="K149" s="42"/>
      <c r="L149" s="46"/>
      <c r="M149" s="218"/>
      <c r="N149" s="219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123</v>
      </c>
      <c r="AU149" s="19" t="s">
        <v>84</v>
      </c>
    </row>
    <row r="150" s="2" customFormat="1">
      <c r="A150" s="40"/>
      <c r="B150" s="41"/>
      <c r="C150" s="42"/>
      <c r="D150" s="220" t="s">
        <v>125</v>
      </c>
      <c r="E150" s="42"/>
      <c r="F150" s="221" t="s">
        <v>232</v>
      </c>
      <c r="G150" s="42"/>
      <c r="H150" s="42"/>
      <c r="I150" s="217"/>
      <c r="J150" s="42"/>
      <c r="K150" s="42"/>
      <c r="L150" s="46"/>
      <c r="M150" s="218"/>
      <c r="N150" s="219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125</v>
      </c>
      <c r="AU150" s="19" t="s">
        <v>84</v>
      </c>
    </row>
    <row r="151" s="13" customFormat="1">
      <c r="A151" s="13"/>
      <c r="B151" s="222"/>
      <c r="C151" s="223"/>
      <c r="D151" s="215" t="s">
        <v>127</v>
      </c>
      <c r="E151" s="224" t="s">
        <v>19</v>
      </c>
      <c r="F151" s="225" t="s">
        <v>233</v>
      </c>
      <c r="G151" s="223"/>
      <c r="H151" s="224" t="s">
        <v>19</v>
      </c>
      <c r="I151" s="226"/>
      <c r="J151" s="223"/>
      <c r="K151" s="223"/>
      <c r="L151" s="227"/>
      <c r="M151" s="228"/>
      <c r="N151" s="229"/>
      <c r="O151" s="229"/>
      <c r="P151" s="229"/>
      <c r="Q151" s="229"/>
      <c r="R151" s="229"/>
      <c r="S151" s="229"/>
      <c r="T151" s="23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1" t="s">
        <v>127</v>
      </c>
      <c r="AU151" s="231" t="s">
        <v>84</v>
      </c>
      <c r="AV151" s="13" t="s">
        <v>82</v>
      </c>
      <c r="AW151" s="13" t="s">
        <v>35</v>
      </c>
      <c r="AX151" s="13" t="s">
        <v>74</v>
      </c>
      <c r="AY151" s="231" t="s">
        <v>114</v>
      </c>
    </row>
    <row r="152" s="14" customFormat="1">
      <c r="A152" s="14"/>
      <c r="B152" s="232"/>
      <c r="C152" s="233"/>
      <c r="D152" s="215" t="s">
        <v>127</v>
      </c>
      <c r="E152" s="234" t="s">
        <v>19</v>
      </c>
      <c r="F152" s="235" t="s">
        <v>234</v>
      </c>
      <c r="G152" s="233"/>
      <c r="H152" s="236">
        <v>130.5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2" t="s">
        <v>127</v>
      </c>
      <c r="AU152" s="242" t="s">
        <v>84</v>
      </c>
      <c r="AV152" s="14" t="s">
        <v>84</v>
      </c>
      <c r="AW152" s="14" t="s">
        <v>35</v>
      </c>
      <c r="AX152" s="14" t="s">
        <v>74</v>
      </c>
      <c r="AY152" s="242" t="s">
        <v>114</v>
      </c>
    </row>
    <row r="153" s="15" customFormat="1">
      <c r="A153" s="15"/>
      <c r="B153" s="243"/>
      <c r="C153" s="244"/>
      <c r="D153" s="215" t="s">
        <v>127</v>
      </c>
      <c r="E153" s="245" t="s">
        <v>19</v>
      </c>
      <c r="F153" s="246" t="s">
        <v>130</v>
      </c>
      <c r="G153" s="244"/>
      <c r="H153" s="247">
        <v>130.5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3" t="s">
        <v>127</v>
      </c>
      <c r="AU153" s="253" t="s">
        <v>84</v>
      </c>
      <c r="AV153" s="15" t="s">
        <v>121</v>
      </c>
      <c r="AW153" s="15" t="s">
        <v>35</v>
      </c>
      <c r="AX153" s="15" t="s">
        <v>82</v>
      </c>
      <c r="AY153" s="253" t="s">
        <v>114</v>
      </c>
    </row>
    <row r="154" s="12" customFormat="1" ht="25.92" customHeight="1">
      <c r="A154" s="12"/>
      <c r="B154" s="186"/>
      <c r="C154" s="187"/>
      <c r="D154" s="188" t="s">
        <v>73</v>
      </c>
      <c r="E154" s="189" t="s">
        <v>235</v>
      </c>
      <c r="F154" s="189" t="s">
        <v>236</v>
      </c>
      <c r="G154" s="187"/>
      <c r="H154" s="187"/>
      <c r="I154" s="190"/>
      <c r="J154" s="191">
        <f>BK154</f>
        <v>0</v>
      </c>
      <c r="K154" s="187"/>
      <c r="L154" s="192"/>
      <c r="M154" s="193"/>
      <c r="N154" s="194"/>
      <c r="O154" s="194"/>
      <c r="P154" s="195">
        <f>SUM(P155:P156)</f>
        <v>0</v>
      </c>
      <c r="Q154" s="194"/>
      <c r="R154" s="195">
        <f>SUM(R155:R156)</f>
        <v>0</v>
      </c>
      <c r="S154" s="194"/>
      <c r="T154" s="196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7" t="s">
        <v>121</v>
      </c>
      <c r="AT154" s="198" t="s">
        <v>73</v>
      </c>
      <c r="AU154" s="198" t="s">
        <v>74</v>
      </c>
      <c r="AY154" s="197" t="s">
        <v>114</v>
      </c>
      <c r="BK154" s="199">
        <f>SUM(BK155:BK156)</f>
        <v>0</v>
      </c>
    </row>
    <row r="155" s="2" customFormat="1" ht="16.5" customHeight="1">
      <c r="A155" s="40"/>
      <c r="B155" s="41"/>
      <c r="C155" s="202" t="s">
        <v>237</v>
      </c>
      <c r="D155" s="202" t="s">
        <v>116</v>
      </c>
      <c r="E155" s="203" t="s">
        <v>238</v>
      </c>
      <c r="F155" s="204" t="s">
        <v>239</v>
      </c>
      <c r="G155" s="205" t="s">
        <v>240</v>
      </c>
      <c r="H155" s="206">
        <v>10</v>
      </c>
      <c r="I155" s="207"/>
      <c r="J155" s="208">
        <f>ROUND(I155*H155,2)</f>
        <v>0</v>
      </c>
      <c r="K155" s="204" t="s">
        <v>241</v>
      </c>
      <c r="L155" s="46"/>
      <c r="M155" s="209" t="s">
        <v>19</v>
      </c>
      <c r="N155" s="210" t="s">
        <v>45</v>
      </c>
      <c r="O155" s="86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3" t="s">
        <v>242</v>
      </c>
      <c r="AT155" s="213" t="s">
        <v>116</v>
      </c>
      <c r="AU155" s="213" t="s">
        <v>82</v>
      </c>
      <c r="AY155" s="19" t="s">
        <v>114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9" t="s">
        <v>82</v>
      </c>
      <c r="BK155" s="214">
        <f>ROUND(I155*H155,2)</f>
        <v>0</v>
      </c>
      <c r="BL155" s="19" t="s">
        <v>242</v>
      </c>
      <c r="BM155" s="213" t="s">
        <v>243</v>
      </c>
    </row>
    <row r="156" s="2" customFormat="1">
      <c r="A156" s="40"/>
      <c r="B156" s="41"/>
      <c r="C156" s="42"/>
      <c r="D156" s="215" t="s">
        <v>123</v>
      </c>
      <c r="E156" s="42"/>
      <c r="F156" s="216" t="s">
        <v>239</v>
      </c>
      <c r="G156" s="42"/>
      <c r="H156" s="42"/>
      <c r="I156" s="217"/>
      <c r="J156" s="42"/>
      <c r="K156" s="42"/>
      <c r="L156" s="46"/>
      <c r="M156" s="264"/>
      <c r="N156" s="265"/>
      <c r="O156" s="266"/>
      <c r="P156" s="266"/>
      <c r="Q156" s="266"/>
      <c r="R156" s="266"/>
      <c r="S156" s="266"/>
      <c r="T156" s="26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123</v>
      </c>
      <c r="AU156" s="19" t="s">
        <v>82</v>
      </c>
    </row>
    <row r="157" s="2" customFormat="1" ht="6.96" customHeight="1">
      <c r="A157" s="40"/>
      <c r="B157" s="61"/>
      <c r="C157" s="62"/>
      <c r="D157" s="62"/>
      <c r="E157" s="62"/>
      <c r="F157" s="62"/>
      <c r="G157" s="62"/>
      <c r="H157" s="62"/>
      <c r="I157" s="62"/>
      <c r="J157" s="62"/>
      <c r="K157" s="62"/>
      <c r="L157" s="46"/>
      <c r="M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</row>
  </sheetData>
  <sheetProtection sheet="1" autoFilter="0" formatColumns="0" formatRows="0" objects="1" scenarios="1" spinCount="100000" saltValue="9cZx4Gz+d1+HfQ76Un4Im92a/nrO9gERQqBF4Mze3uebx2DMz998b42NsplkrhWILkk0kxjyZ3Zz5Dn3nXjwMw==" hashValue="WspKc5a2Yxq1MtzlLzDFy/8VyNmGPTVLqJQK97HHY10S7wcWZbLDMzXkQ/Iy6wog5/dyDUcgQ4/7V8oQsp/u5Q==" algorithmName="SHA-512" password="C675"/>
  <autoFilter ref="C85:K15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4_01/174151101"/>
    <hyperlink ref="F101" r:id="rId2" display="https://podminky.urs.cz/item/CS_URS_2024_01/981013212"/>
    <hyperlink ref="F104" r:id="rId3" display="https://podminky.urs.cz/item/CS_URS_2024_01/981513111"/>
    <hyperlink ref="F110" r:id="rId4" display="https://podminky.urs.cz/item/CS_URS_2024_01/981513114"/>
    <hyperlink ref="F114" r:id="rId5" display="https://podminky.urs.cz/item/CS_URS_2024_01/981513116"/>
    <hyperlink ref="F119" r:id="rId6" display="https://podminky.urs.cz/item/CS_URS_2024_01/997006002"/>
    <hyperlink ref="F122" r:id="rId7" display="https://podminky.urs.cz/item/CS_URS_2024_01/997006014"/>
    <hyperlink ref="F125" r:id="rId8" display="https://podminky.urs.cz/item/CS_URS_2024_01/997006512"/>
    <hyperlink ref="F128" r:id="rId9" display="https://podminky.urs.cz/item/CS_URS_2024_01/997006519"/>
    <hyperlink ref="F132" r:id="rId10" display="https://podminky.urs.cz/item/CS_URS_2024_01/997013861"/>
    <hyperlink ref="F135" r:id="rId11" display="https://podminky.urs.cz/item/CS_URS_2024_01/997013862"/>
    <hyperlink ref="F138" r:id="rId12" display="https://podminky.urs.cz/item/CS_URS_2024_01/997013869"/>
    <hyperlink ref="F141" r:id="rId13" display="https://podminky.urs.cz/item/CS_URS_2024_01/997013821"/>
    <hyperlink ref="F144" r:id="rId14" display="https://podminky.urs.cz/item/CS_URS_2024_01/997013871"/>
    <hyperlink ref="F150" r:id="rId15" display="https://podminky.urs.cz/item/CS_URS_2024_01/76523185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6" customFormat="1" ht="45" customHeight="1">
      <c r="B3" s="272"/>
      <c r="C3" s="273" t="s">
        <v>244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245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246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247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248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249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250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251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252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253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254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81</v>
      </c>
      <c r="F18" s="279" t="s">
        <v>255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256</v>
      </c>
      <c r="F19" s="279" t="s">
        <v>257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258</v>
      </c>
      <c r="F20" s="279" t="s">
        <v>259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260</v>
      </c>
      <c r="F21" s="279" t="s">
        <v>261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262</v>
      </c>
      <c r="F22" s="279" t="s">
        <v>263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264</v>
      </c>
      <c r="F23" s="279" t="s">
        <v>265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266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267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268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269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270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271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272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273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274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100</v>
      </c>
      <c r="F36" s="279"/>
      <c r="G36" s="279" t="s">
        <v>275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276</v>
      </c>
      <c r="F37" s="279"/>
      <c r="G37" s="279" t="s">
        <v>277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55</v>
      </c>
      <c r="F38" s="279"/>
      <c r="G38" s="279" t="s">
        <v>278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56</v>
      </c>
      <c r="F39" s="279"/>
      <c r="G39" s="279" t="s">
        <v>279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101</v>
      </c>
      <c r="F40" s="279"/>
      <c r="G40" s="279" t="s">
        <v>280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102</v>
      </c>
      <c r="F41" s="279"/>
      <c r="G41" s="279" t="s">
        <v>281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282</v>
      </c>
      <c r="F42" s="279"/>
      <c r="G42" s="279" t="s">
        <v>283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284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285</v>
      </c>
      <c r="F44" s="279"/>
      <c r="G44" s="279" t="s">
        <v>286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104</v>
      </c>
      <c r="F45" s="279"/>
      <c r="G45" s="279" t="s">
        <v>287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288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289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290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291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292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293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294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295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296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297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298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299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300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301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302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303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304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305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306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307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308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309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310</v>
      </c>
      <c r="D76" s="297"/>
      <c r="E76" s="297"/>
      <c r="F76" s="297" t="s">
        <v>311</v>
      </c>
      <c r="G76" s="298"/>
      <c r="H76" s="297" t="s">
        <v>56</v>
      </c>
      <c r="I76" s="297" t="s">
        <v>59</v>
      </c>
      <c r="J76" s="297" t="s">
        <v>312</v>
      </c>
      <c r="K76" s="296"/>
    </row>
    <row r="77" s="1" customFormat="1" ht="17.25" customHeight="1">
      <c r="B77" s="294"/>
      <c r="C77" s="299" t="s">
        <v>313</v>
      </c>
      <c r="D77" s="299"/>
      <c r="E77" s="299"/>
      <c r="F77" s="300" t="s">
        <v>314</v>
      </c>
      <c r="G77" s="301"/>
      <c r="H77" s="299"/>
      <c r="I77" s="299"/>
      <c r="J77" s="299" t="s">
        <v>315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55</v>
      </c>
      <c r="D79" s="304"/>
      <c r="E79" s="304"/>
      <c r="F79" s="305" t="s">
        <v>316</v>
      </c>
      <c r="G79" s="306"/>
      <c r="H79" s="282" t="s">
        <v>317</v>
      </c>
      <c r="I79" s="282" t="s">
        <v>318</v>
      </c>
      <c r="J79" s="282">
        <v>20</v>
      </c>
      <c r="K79" s="296"/>
    </row>
    <row r="80" s="1" customFormat="1" ht="15" customHeight="1">
      <c r="B80" s="294"/>
      <c r="C80" s="282" t="s">
        <v>319</v>
      </c>
      <c r="D80" s="282"/>
      <c r="E80" s="282"/>
      <c r="F80" s="305" t="s">
        <v>316</v>
      </c>
      <c r="G80" s="306"/>
      <c r="H80" s="282" t="s">
        <v>320</v>
      </c>
      <c r="I80" s="282" t="s">
        <v>318</v>
      </c>
      <c r="J80" s="282">
        <v>120</v>
      </c>
      <c r="K80" s="296"/>
    </row>
    <row r="81" s="1" customFormat="1" ht="15" customHeight="1">
      <c r="B81" s="307"/>
      <c r="C81" s="282" t="s">
        <v>321</v>
      </c>
      <c r="D81" s="282"/>
      <c r="E81" s="282"/>
      <c r="F81" s="305" t="s">
        <v>322</v>
      </c>
      <c r="G81" s="306"/>
      <c r="H81" s="282" t="s">
        <v>323</v>
      </c>
      <c r="I81" s="282" t="s">
        <v>318</v>
      </c>
      <c r="J81" s="282">
        <v>50</v>
      </c>
      <c r="K81" s="296"/>
    </row>
    <row r="82" s="1" customFormat="1" ht="15" customHeight="1">
      <c r="B82" s="307"/>
      <c r="C82" s="282" t="s">
        <v>324</v>
      </c>
      <c r="D82" s="282"/>
      <c r="E82" s="282"/>
      <c r="F82" s="305" t="s">
        <v>316</v>
      </c>
      <c r="G82" s="306"/>
      <c r="H82" s="282" t="s">
        <v>325</v>
      </c>
      <c r="I82" s="282" t="s">
        <v>326</v>
      </c>
      <c r="J82" s="282"/>
      <c r="K82" s="296"/>
    </row>
    <row r="83" s="1" customFormat="1" ht="15" customHeight="1">
      <c r="B83" s="307"/>
      <c r="C83" s="308" t="s">
        <v>327</v>
      </c>
      <c r="D83" s="308"/>
      <c r="E83" s="308"/>
      <c r="F83" s="309" t="s">
        <v>322</v>
      </c>
      <c r="G83" s="308"/>
      <c r="H83" s="308" t="s">
        <v>328</v>
      </c>
      <c r="I83" s="308" t="s">
        <v>318</v>
      </c>
      <c r="J83" s="308">
        <v>15</v>
      </c>
      <c r="K83" s="296"/>
    </row>
    <row r="84" s="1" customFormat="1" ht="15" customHeight="1">
      <c r="B84" s="307"/>
      <c r="C84" s="308" t="s">
        <v>329</v>
      </c>
      <c r="D84" s="308"/>
      <c r="E84" s="308"/>
      <c r="F84" s="309" t="s">
        <v>322</v>
      </c>
      <c r="G84" s="308"/>
      <c r="H84" s="308" t="s">
        <v>330</v>
      </c>
      <c r="I84" s="308" t="s">
        <v>318</v>
      </c>
      <c r="J84" s="308">
        <v>15</v>
      </c>
      <c r="K84" s="296"/>
    </row>
    <row r="85" s="1" customFormat="1" ht="15" customHeight="1">
      <c r="B85" s="307"/>
      <c r="C85" s="308" t="s">
        <v>331</v>
      </c>
      <c r="D85" s="308"/>
      <c r="E85" s="308"/>
      <c r="F85" s="309" t="s">
        <v>322</v>
      </c>
      <c r="G85" s="308"/>
      <c r="H85" s="308" t="s">
        <v>332</v>
      </c>
      <c r="I85" s="308" t="s">
        <v>318</v>
      </c>
      <c r="J85" s="308">
        <v>20</v>
      </c>
      <c r="K85" s="296"/>
    </row>
    <row r="86" s="1" customFormat="1" ht="15" customHeight="1">
      <c r="B86" s="307"/>
      <c r="C86" s="308" t="s">
        <v>333</v>
      </c>
      <c r="D86" s="308"/>
      <c r="E86" s="308"/>
      <c r="F86" s="309" t="s">
        <v>322</v>
      </c>
      <c r="G86" s="308"/>
      <c r="H86" s="308" t="s">
        <v>334</v>
      </c>
      <c r="I86" s="308" t="s">
        <v>318</v>
      </c>
      <c r="J86" s="308">
        <v>20</v>
      </c>
      <c r="K86" s="296"/>
    </row>
    <row r="87" s="1" customFormat="1" ht="15" customHeight="1">
      <c r="B87" s="307"/>
      <c r="C87" s="282" t="s">
        <v>335</v>
      </c>
      <c r="D87" s="282"/>
      <c r="E87" s="282"/>
      <c r="F87" s="305" t="s">
        <v>322</v>
      </c>
      <c r="G87" s="306"/>
      <c r="H87" s="282" t="s">
        <v>336</v>
      </c>
      <c r="I87" s="282" t="s">
        <v>318</v>
      </c>
      <c r="J87" s="282">
        <v>50</v>
      </c>
      <c r="K87" s="296"/>
    </row>
    <row r="88" s="1" customFormat="1" ht="15" customHeight="1">
      <c r="B88" s="307"/>
      <c r="C88" s="282" t="s">
        <v>337</v>
      </c>
      <c r="D88" s="282"/>
      <c r="E88" s="282"/>
      <c r="F88" s="305" t="s">
        <v>322</v>
      </c>
      <c r="G88" s="306"/>
      <c r="H88" s="282" t="s">
        <v>338</v>
      </c>
      <c r="I88" s="282" t="s">
        <v>318</v>
      </c>
      <c r="J88" s="282">
        <v>20</v>
      </c>
      <c r="K88" s="296"/>
    </row>
    <row r="89" s="1" customFormat="1" ht="15" customHeight="1">
      <c r="B89" s="307"/>
      <c r="C89" s="282" t="s">
        <v>339</v>
      </c>
      <c r="D89" s="282"/>
      <c r="E89" s="282"/>
      <c r="F89" s="305" t="s">
        <v>322</v>
      </c>
      <c r="G89" s="306"/>
      <c r="H89" s="282" t="s">
        <v>340</v>
      </c>
      <c r="I89" s="282" t="s">
        <v>318</v>
      </c>
      <c r="J89" s="282">
        <v>20</v>
      </c>
      <c r="K89" s="296"/>
    </row>
    <row r="90" s="1" customFormat="1" ht="15" customHeight="1">
      <c r="B90" s="307"/>
      <c r="C90" s="282" t="s">
        <v>341</v>
      </c>
      <c r="D90" s="282"/>
      <c r="E90" s="282"/>
      <c r="F90" s="305" t="s">
        <v>322</v>
      </c>
      <c r="G90" s="306"/>
      <c r="H90" s="282" t="s">
        <v>342</v>
      </c>
      <c r="I90" s="282" t="s">
        <v>318</v>
      </c>
      <c r="J90" s="282">
        <v>50</v>
      </c>
      <c r="K90" s="296"/>
    </row>
    <row r="91" s="1" customFormat="1" ht="15" customHeight="1">
      <c r="B91" s="307"/>
      <c r="C91" s="282" t="s">
        <v>343</v>
      </c>
      <c r="D91" s="282"/>
      <c r="E91" s="282"/>
      <c r="F91" s="305" t="s">
        <v>322</v>
      </c>
      <c r="G91" s="306"/>
      <c r="H91" s="282" t="s">
        <v>343</v>
      </c>
      <c r="I91" s="282" t="s">
        <v>318</v>
      </c>
      <c r="J91" s="282">
        <v>50</v>
      </c>
      <c r="K91" s="296"/>
    </row>
    <row r="92" s="1" customFormat="1" ht="15" customHeight="1">
      <c r="B92" s="307"/>
      <c r="C92" s="282" t="s">
        <v>344</v>
      </c>
      <c r="D92" s="282"/>
      <c r="E92" s="282"/>
      <c r="F92" s="305" t="s">
        <v>322</v>
      </c>
      <c r="G92" s="306"/>
      <c r="H92" s="282" t="s">
        <v>345</v>
      </c>
      <c r="I92" s="282" t="s">
        <v>318</v>
      </c>
      <c r="J92" s="282">
        <v>255</v>
      </c>
      <c r="K92" s="296"/>
    </row>
    <row r="93" s="1" customFormat="1" ht="15" customHeight="1">
      <c r="B93" s="307"/>
      <c r="C93" s="282" t="s">
        <v>346</v>
      </c>
      <c r="D93" s="282"/>
      <c r="E93" s="282"/>
      <c r="F93" s="305" t="s">
        <v>316</v>
      </c>
      <c r="G93" s="306"/>
      <c r="H93" s="282" t="s">
        <v>347</v>
      </c>
      <c r="I93" s="282" t="s">
        <v>348</v>
      </c>
      <c r="J93" s="282"/>
      <c r="K93" s="296"/>
    </row>
    <row r="94" s="1" customFormat="1" ht="15" customHeight="1">
      <c r="B94" s="307"/>
      <c r="C94" s="282" t="s">
        <v>349</v>
      </c>
      <c r="D94" s="282"/>
      <c r="E94" s="282"/>
      <c r="F94" s="305" t="s">
        <v>316</v>
      </c>
      <c r="G94" s="306"/>
      <c r="H94" s="282" t="s">
        <v>350</v>
      </c>
      <c r="I94" s="282" t="s">
        <v>351</v>
      </c>
      <c r="J94" s="282"/>
      <c r="K94" s="296"/>
    </row>
    <row r="95" s="1" customFormat="1" ht="15" customHeight="1">
      <c r="B95" s="307"/>
      <c r="C95" s="282" t="s">
        <v>352</v>
      </c>
      <c r="D95" s="282"/>
      <c r="E95" s="282"/>
      <c r="F95" s="305" t="s">
        <v>316</v>
      </c>
      <c r="G95" s="306"/>
      <c r="H95" s="282" t="s">
        <v>352</v>
      </c>
      <c r="I95" s="282" t="s">
        <v>351</v>
      </c>
      <c r="J95" s="282"/>
      <c r="K95" s="296"/>
    </row>
    <row r="96" s="1" customFormat="1" ht="15" customHeight="1">
      <c r="B96" s="307"/>
      <c r="C96" s="282" t="s">
        <v>40</v>
      </c>
      <c r="D96" s="282"/>
      <c r="E96" s="282"/>
      <c r="F96" s="305" t="s">
        <v>316</v>
      </c>
      <c r="G96" s="306"/>
      <c r="H96" s="282" t="s">
        <v>353</v>
      </c>
      <c r="I96" s="282" t="s">
        <v>351</v>
      </c>
      <c r="J96" s="282"/>
      <c r="K96" s="296"/>
    </row>
    <row r="97" s="1" customFormat="1" ht="15" customHeight="1">
      <c r="B97" s="307"/>
      <c r="C97" s="282" t="s">
        <v>50</v>
      </c>
      <c r="D97" s="282"/>
      <c r="E97" s="282"/>
      <c r="F97" s="305" t="s">
        <v>316</v>
      </c>
      <c r="G97" s="306"/>
      <c r="H97" s="282" t="s">
        <v>354</v>
      </c>
      <c r="I97" s="282" t="s">
        <v>351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355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310</v>
      </c>
      <c r="D103" s="297"/>
      <c r="E103" s="297"/>
      <c r="F103" s="297" t="s">
        <v>311</v>
      </c>
      <c r="G103" s="298"/>
      <c r="H103" s="297" t="s">
        <v>56</v>
      </c>
      <c r="I103" s="297" t="s">
        <v>59</v>
      </c>
      <c r="J103" s="297" t="s">
        <v>312</v>
      </c>
      <c r="K103" s="296"/>
    </row>
    <row r="104" s="1" customFormat="1" ht="17.25" customHeight="1">
      <c r="B104" s="294"/>
      <c r="C104" s="299" t="s">
        <v>313</v>
      </c>
      <c r="D104" s="299"/>
      <c r="E104" s="299"/>
      <c r="F104" s="300" t="s">
        <v>314</v>
      </c>
      <c r="G104" s="301"/>
      <c r="H104" s="299"/>
      <c r="I104" s="299"/>
      <c r="J104" s="299" t="s">
        <v>315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55</v>
      </c>
      <c r="D106" s="304"/>
      <c r="E106" s="304"/>
      <c r="F106" s="305" t="s">
        <v>316</v>
      </c>
      <c r="G106" s="282"/>
      <c r="H106" s="282" t="s">
        <v>356</v>
      </c>
      <c r="I106" s="282" t="s">
        <v>318</v>
      </c>
      <c r="J106" s="282">
        <v>20</v>
      </c>
      <c r="K106" s="296"/>
    </row>
    <row r="107" s="1" customFormat="1" ht="15" customHeight="1">
      <c r="B107" s="294"/>
      <c r="C107" s="282" t="s">
        <v>319</v>
      </c>
      <c r="D107" s="282"/>
      <c r="E107" s="282"/>
      <c r="F107" s="305" t="s">
        <v>316</v>
      </c>
      <c r="G107" s="282"/>
      <c r="H107" s="282" t="s">
        <v>356</v>
      </c>
      <c r="I107" s="282" t="s">
        <v>318</v>
      </c>
      <c r="J107" s="282">
        <v>120</v>
      </c>
      <c r="K107" s="296"/>
    </row>
    <row r="108" s="1" customFormat="1" ht="15" customHeight="1">
      <c r="B108" s="307"/>
      <c r="C108" s="282" t="s">
        <v>321</v>
      </c>
      <c r="D108" s="282"/>
      <c r="E108" s="282"/>
      <c r="F108" s="305" t="s">
        <v>322</v>
      </c>
      <c r="G108" s="282"/>
      <c r="H108" s="282" t="s">
        <v>356</v>
      </c>
      <c r="I108" s="282" t="s">
        <v>318</v>
      </c>
      <c r="J108" s="282">
        <v>50</v>
      </c>
      <c r="K108" s="296"/>
    </row>
    <row r="109" s="1" customFormat="1" ht="15" customHeight="1">
      <c r="B109" s="307"/>
      <c r="C109" s="282" t="s">
        <v>324</v>
      </c>
      <c r="D109" s="282"/>
      <c r="E109" s="282"/>
      <c r="F109" s="305" t="s">
        <v>316</v>
      </c>
      <c r="G109" s="282"/>
      <c r="H109" s="282" t="s">
        <v>356</v>
      </c>
      <c r="I109" s="282" t="s">
        <v>326</v>
      </c>
      <c r="J109" s="282"/>
      <c r="K109" s="296"/>
    </row>
    <row r="110" s="1" customFormat="1" ht="15" customHeight="1">
      <c r="B110" s="307"/>
      <c r="C110" s="282" t="s">
        <v>335</v>
      </c>
      <c r="D110" s="282"/>
      <c r="E110" s="282"/>
      <c r="F110" s="305" t="s">
        <v>322</v>
      </c>
      <c r="G110" s="282"/>
      <c r="H110" s="282" t="s">
        <v>356</v>
      </c>
      <c r="I110" s="282" t="s">
        <v>318</v>
      </c>
      <c r="J110" s="282">
        <v>50</v>
      </c>
      <c r="K110" s="296"/>
    </row>
    <row r="111" s="1" customFormat="1" ht="15" customHeight="1">
      <c r="B111" s="307"/>
      <c r="C111" s="282" t="s">
        <v>343</v>
      </c>
      <c r="D111" s="282"/>
      <c r="E111" s="282"/>
      <c r="F111" s="305" t="s">
        <v>322</v>
      </c>
      <c r="G111" s="282"/>
      <c r="H111" s="282" t="s">
        <v>356</v>
      </c>
      <c r="I111" s="282" t="s">
        <v>318</v>
      </c>
      <c r="J111" s="282">
        <v>50</v>
      </c>
      <c r="K111" s="296"/>
    </row>
    <row r="112" s="1" customFormat="1" ht="15" customHeight="1">
      <c r="B112" s="307"/>
      <c r="C112" s="282" t="s">
        <v>341</v>
      </c>
      <c r="D112" s="282"/>
      <c r="E112" s="282"/>
      <c r="F112" s="305" t="s">
        <v>322</v>
      </c>
      <c r="G112" s="282"/>
      <c r="H112" s="282" t="s">
        <v>356</v>
      </c>
      <c r="I112" s="282" t="s">
        <v>318</v>
      </c>
      <c r="J112" s="282">
        <v>50</v>
      </c>
      <c r="K112" s="296"/>
    </row>
    <row r="113" s="1" customFormat="1" ht="15" customHeight="1">
      <c r="B113" s="307"/>
      <c r="C113" s="282" t="s">
        <v>55</v>
      </c>
      <c r="D113" s="282"/>
      <c r="E113" s="282"/>
      <c r="F113" s="305" t="s">
        <v>316</v>
      </c>
      <c r="G113" s="282"/>
      <c r="H113" s="282" t="s">
        <v>357</v>
      </c>
      <c r="I113" s="282" t="s">
        <v>318</v>
      </c>
      <c r="J113" s="282">
        <v>20</v>
      </c>
      <c r="K113" s="296"/>
    </row>
    <row r="114" s="1" customFormat="1" ht="15" customHeight="1">
      <c r="B114" s="307"/>
      <c r="C114" s="282" t="s">
        <v>358</v>
      </c>
      <c r="D114" s="282"/>
      <c r="E114" s="282"/>
      <c r="F114" s="305" t="s">
        <v>316</v>
      </c>
      <c r="G114" s="282"/>
      <c r="H114" s="282" t="s">
        <v>359</v>
      </c>
      <c r="I114" s="282" t="s">
        <v>318</v>
      </c>
      <c r="J114" s="282">
        <v>120</v>
      </c>
      <c r="K114" s="296"/>
    </row>
    <row r="115" s="1" customFormat="1" ht="15" customHeight="1">
      <c r="B115" s="307"/>
      <c r="C115" s="282" t="s">
        <v>40</v>
      </c>
      <c r="D115" s="282"/>
      <c r="E115" s="282"/>
      <c r="F115" s="305" t="s">
        <v>316</v>
      </c>
      <c r="G115" s="282"/>
      <c r="H115" s="282" t="s">
        <v>360</v>
      </c>
      <c r="I115" s="282" t="s">
        <v>351</v>
      </c>
      <c r="J115" s="282"/>
      <c r="K115" s="296"/>
    </row>
    <row r="116" s="1" customFormat="1" ht="15" customHeight="1">
      <c r="B116" s="307"/>
      <c r="C116" s="282" t="s">
        <v>50</v>
      </c>
      <c r="D116" s="282"/>
      <c r="E116" s="282"/>
      <c r="F116" s="305" t="s">
        <v>316</v>
      </c>
      <c r="G116" s="282"/>
      <c r="H116" s="282" t="s">
        <v>361</v>
      </c>
      <c r="I116" s="282" t="s">
        <v>351</v>
      </c>
      <c r="J116" s="282"/>
      <c r="K116" s="296"/>
    </row>
    <row r="117" s="1" customFormat="1" ht="15" customHeight="1">
      <c r="B117" s="307"/>
      <c r="C117" s="282" t="s">
        <v>59</v>
      </c>
      <c r="D117" s="282"/>
      <c r="E117" s="282"/>
      <c r="F117" s="305" t="s">
        <v>316</v>
      </c>
      <c r="G117" s="282"/>
      <c r="H117" s="282" t="s">
        <v>362</v>
      </c>
      <c r="I117" s="282" t="s">
        <v>363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364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310</v>
      </c>
      <c r="D123" s="297"/>
      <c r="E123" s="297"/>
      <c r="F123" s="297" t="s">
        <v>311</v>
      </c>
      <c r="G123" s="298"/>
      <c r="H123" s="297" t="s">
        <v>56</v>
      </c>
      <c r="I123" s="297" t="s">
        <v>59</v>
      </c>
      <c r="J123" s="297" t="s">
        <v>312</v>
      </c>
      <c r="K123" s="326"/>
    </row>
    <row r="124" s="1" customFormat="1" ht="17.25" customHeight="1">
      <c r="B124" s="325"/>
      <c r="C124" s="299" t="s">
        <v>313</v>
      </c>
      <c r="D124" s="299"/>
      <c r="E124" s="299"/>
      <c r="F124" s="300" t="s">
        <v>314</v>
      </c>
      <c r="G124" s="301"/>
      <c r="H124" s="299"/>
      <c r="I124" s="299"/>
      <c r="J124" s="299" t="s">
        <v>315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319</v>
      </c>
      <c r="D126" s="304"/>
      <c r="E126" s="304"/>
      <c r="F126" s="305" t="s">
        <v>316</v>
      </c>
      <c r="G126" s="282"/>
      <c r="H126" s="282" t="s">
        <v>356</v>
      </c>
      <c r="I126" s="282" t="s">
        <v>318</v>
      </c>
      <c r="J126" s="282">
        <v>120</v>
      </c>
      <c r="K126" s="330"/>
    </row>
    <row r="127" s="1" customFormat="1" ht="15" customHeight="1">
      <c r="B127" s="327"/>
      <c r="C127" s="282" t="s">
        <v>365</v>
      </c>
      <c r="D127" s="282"/>
      <c r="E127" s="282"/>
      <c r="F127" s="305" t="s">
        <v>316</v>
      </c>
      <c r="G127" s="282"/>
      <c r="H127" s="282" t="s">
        <v>366</v>
      </c>
      <c r="I127" s="282" t="s">
        <v>318</v>
      </c>
      <c r="J127" s="282" t="s">
        <v>367</v>
      </c>
      <c r="K127" s="330"/>
    </row>
    <row r="128" s="1" customFormat="1" ht="15" customHeight="1">
      <c r="B128" s="327"/>
      <c r="C128" s="282" t="s">
        <v>264</v>
      </c>
      <c r="D128" s="282"/>
      <c r="E128" s="282"/>
      <c r="F128" s="305" t="s">
        <v>316</v>
      </c>
      <c r="G128" s="282"/>
      <c r="H128" s="282" t="s">
        <v>368</v>
      </c>
      <c r="I128" s="282" t="s">
        <v>318</v>
      </c>
      <c r="J128" s="282" t="s">
        <v>367</v>
      </c>
      <c r="K128" s="330"/>
    </row>
    <row r="129" s="1" customFormat="1" ht="15" customHeight="1">
      <c r="B129" s="327"/>
      <c r="C129" s="282" t="s">
        <v>327</v>
      </c>
      <c r="D129" s="282"/>
      <c r="E129" s="282"/>
      <c r="F129" s="305" t="s">
        <v>322</v>
      </c>
      <c r="G129" s="282"/>
      <c r="H129" s="282" t="s">
        <v>328</v>
      </c>
      <c r="I129" s="282" t="s">
        <v>318</v>
      </c>
      <c r="J129" s="282">
        <v>15</v>
      </c>
      <c r="K129" s="330"/>
    </row>
    <row r="130" s="1" customFormat="1" ht="15" customHeight="1">
      <c r="B130" s="327"/>
      <c r="C130" s="308" t="s">
        <v>329</v>
      </c>
      <c r="D130" s="308"/>
      <c r="E130" s="308"/>
      <c r="F130" s="309" t="s">
        <v>322</v>
      </c>
      <c r="G130" s="308"/>
      <c r="H130" s="308" t="s">
        <v>330</v>
      </c>
      <c r="I130" s="308" t="s">
        <v>318</v>
      </c>
      <c r="J130" s="308">
        <v>15</v>
      </c>
      <c r="K130" s="330"/>
    </row>
    <row r="131" s="1" customFormat="1" ht="15" customHeight="1">
      <c r="B131" s="327"/>
      <c r="C131" s="308" t="s">
        <v>331</v>
      </c>
      <c r="D131" s="308"/>
      <c r="E131" s="308"/>
      <c r="F131" s="309" t="s">
        <v>322</v>
      </c>
      <c r="G131" s="308"/>
      <c r="H131" s="308" t="s">
        <v>332</v>
      </c>
      <c r="I131" s="308" t="s">
        <v>318</v>
      </c>
      <c r="J131" s="308">
        <v>20</v>
      </c>
      <c r="K131" s="330"/>
    </row>
    <row r="132" s="1" customFormat="1" ht="15" customHeight="1">
      <c r="B132" s="327"/>
      <c r="C132" s="308" t="s">
        <v>333</v>
      </c>
      <c r="D132" s="308"/>
      <c r="E132" s="308"/>
      <c r="F132" s="309" t="s">
        <v>322</v>
      </c>
      <c r="G132" s="308"/>
      <c r="H132" s="308" t="s">
        <v>334</v>
      </c>
      <c r="I132" s="308" t="s">
        <v>318</v>
      </c>
      <c r="J132" s="308">
        <v>20</v>
      </c>
      <c r="K132" s="330"/>
    </row>
    <row r="133" s="1" customFormat="1" ht="15" customHeight="1">
      <c r="B133" s="327"/>
      <c r="C133" s="282" t="s">
        <v>321</v>
      </c>
      <c r="D133" s="282"/>
      <c r="E133" s="282"/>
      <c r="F133" s="305" t="s">
        <v>322</v>
      </c>
      <c r="G133" s="282"/>
      <c r="H133" s="282" t="s">
        <v>356</v>
      </c>
      <c r="I133" s="282" t="s">
        <v>318</v>
      </c>
      <c r="J133" s="282">
        <v>50</v>
      </c>
      <c r="K133" s="330"/>
    </row>
    <row r="134" s="1" customFormat="1" ht="15" customHeight="1">
      <c r="B134" s="327"/>
      <c r="C134" s="282" t="s">
        <v>335</v>
      </c>
      <c r="D134" s="282"/>
      <c r="E134" s="282"/>
      <c r="F134" s="305" t="s">
        <v>322</v>
      </c>
      <c r="G134" s="282"/>
      <c r="H134" s="282" t="s">
        <v>356</v>
      </c>
      <c r="I134" s="282" t="s">
        <v>318</v>
      </c>
      <c r="J134" s="282">
        <v>50</v>
      </c>
      <c r="K134" s="330"/>
    </row>
    <row r="135" s="1" customFormat="1" ht="15" customHeight="1">
      <c r="B135" s="327"/>
      <c r="C135" s="282" t="s">
        <v>341</v>
      </c>
      <c r="D135" s="282"/>
      <c r="E135" s="282"/>
      <c r="F135" s="305" t="s">
        <v>322</v>
      </c>
      <c r="G135" s="282"/>
      <c r="H135" s="282" t="s">
        <v>356</v>
      </c>
      <c r="I135" s="282" t="s">
        <v>318</v>
      </c>
      <c r="J135" s="282">
        <v>50</v>
      </c>
      <c r="K135" s="330"/>
    </row>
    <row r="136" s="1" customFormat="1" ht="15" customHeight="1">
      <c r="B136" s="327"/>
      <c r="C136" s="282" t="s">
        <v>343</v>
      </c>
      <c r="D136" s="282"/>
      <c r="E136" s="282"/>
      <c r="F136" s="305" t="s">
        <v>322</v>
      </c>
      <c r="G136" s="282"/>
      <c r="H136" s="282" t="s">
        <v>356</v>
      </c>
      <c r="I136" s="282" t="s">
        <v>318</v>
      </c>
      <c r="J136" s="282">
        <v>50</v>
      </c>
      <c r="K136" s="330"/>
    </row>
    <row r="137" s="1" customFormat="1" ht="15" customHeight="1">
      <c r="B137" s="327"/>
      <c r="C137" s="282" t="s">
        <v>344</v>
      </c>
      <c r="D137" s="282"/>
      <c r="E137" s="282"/>
      <c r="F137" s="305" t="s">
        <v>322</v>
      </c>
      <c r="G137" s="282"/>
      <c r="H137" s="282" t="s">
        <v>369</v>
      </c>
      <c r="I137" s="282" t="s">
        <v>318</v>
      </c>
      <c r="J137" s="282">
        <v>255</v>
      </c>
      <c r="K137" s="330"/>
    </row>
    <row r="138" s="1" customFormat="1" ht="15" customHeight="1">
      <c r="B138" s="327"/>
      <c r="C138" s="282" t="s">
        <v>346</v>
      </c>
      <c r="D138" s="282"/>
      <c r="E138" s="282"/>
      <c r="F138" s="305" t="s">
        <v>316</v>
      </c>
      <c r="G138" s="282"/>
      <c r="H138" s="282" t="s">
        <v>370</v>
      </c>
      <c r="I138" s="282" t="s">
        <v>348</v>
      </c>
      <c r="J138" s="282"/>
      <c r="K138" s="330"/>
    </row>
    <row r="139" s="1" customFormat="1" ht="15" customHeight="1">
      <c r="B139" s="327"/>
      <c r="C139" s="282" t="s">
        <v>349</v>
      </c>
      <c r="D139" s="282"/>
      <c r="E139" s="282"/>
      <c r="F139" s="305" t="s">
        <v>316</v>
      </c>
      <c r="G139" s="282"/>
      <c r="H139" s="282" t="s">
        <v>371</v>
      </c>
      <c r="I139" s="282" t="s">
        <v>351</v>
      </c>
      <c r="J139" s="282"/>
      <c r="K139" s="330"/>
    </row>
    <row r="140" s="1" customFormat="1" ht="15" customHeight="1">
      <c r="B140" s="327"/>
      <c r="C140" s="282" t="s">
        <v>352</v>
      </c>
      <c r="D140" s="282"/>
      <c r="E140" s="282"/>
      <c r="F140" s="305" t="s">
        <v>316</v>
      </c>
      <c r="G140" s="282"/>
      <c r="H140" s="282" t="s">
        <v>352</v>
      </c>
      <c r="I140" s="282" t="s">
        <v>351</v>
      </c>
      <c r="J140" s="282"/>
      <c r="K140" s="330"/>
    </row>
    <row r="141" s="1" customFormat="1" ht="15" customHeight="1">
      <c r="B141" s="327"/>
      <c r="C141" s="282" t="s">
        <v>40</v>
      </c>
      <c r="D141" s="282"/>
      <c r="E141" s="282"/>
      <c r="F141" s="305" t="s">
        <v>316</v>
      </c>
      <c r="G141" s="282"/>
      <c r="H141" s="282" t="s">
        <v>372</v>
      </c>
      <c r="I141" s="282" t="s">
        <v>351</v>
      </c>
      <c r="J141" s="282"/>
      <c r="K141" s="330"/>
    </row>
    <row r="142" s="1" customFormat="1" ht="15" customHeight="1">
      <c r="B142" s="327"/>
      <c r="C142" s="282" t="s">
        <v>373</v>
      </c>
      <c r="D142" s="282"/>
      <c r="E142" s="282"/>
      <c r="F142" s="305" t="s">
        <v>316</v>
      </c>
      <c r="G142" s="282"/>
      <c r="H142" s="282" t="s">
        <v>374</v>
      </c>
      <c r="I142" s="282" t="s">
        <v>351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375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310</v>
      </c>
      <c r="D148" s="297"/>
      <c r="E148" s="297"/>
      <c r="F148" s="297" t="s">
        <v>311</v>
      </c>
      <c r="G148" s="298"/>
      <c r="H148" s="297" t="s">
        <v>56</v>
      </c>
      <c r="I148" s="297" t="s">
        <v>59</v>
      </c>
      <c r="J148" s="297" t="s">
        <v>312</v>
      </c>
      <c r="K148" s="296"/>
    </row>
    <row r="149" s="1" customFormat="1" ht="17.25" customHeight="1">
      <c r="B149" s="294"/>
      <c r="C149" s="299" t="s">
        <v>313</v>
      </c>
      <c r="D149" s="299"/>
      <c r="E149" s="299"/>
      <c r="F149" s="300" t="s">
        <v>314</v>
      </c>
      <c r="G149" s="301"/>
      <c r="H149" s="299"/>
      <c r="I149" s="299"/>
      <c r="J149" s="299" t="s">
        <v>315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319</v>
      </c>
      <c r="D151" s="282"/>
      <c r="E151" s="282"/>
      <c r="F151" s="335" t="s">
        <v>316</v>
      </c>
      <c r="G151" s="282"/>
      <c r="H151" s="334" t="s">
        <v>356</v>
      </c>
      <c r="I151" s="334" t="s">
        <v>318</v>
      </c>
      <c r="J151" s="334">
        <v>120</v>
      </c>
      <c r="K151" s="330"/>
    </row>
    <row r="152" s="1" customFormat="1" ht="15" customHeight="1">
      <c r="B152" s="307"/>
      <c r="C152" s="334" t="s">
        <v>365</v>
      </c>
      <c r="D152" s="282"/>
      <c r="E152" s="282"/>
      <c r="F152" s="335" t="s">
        <v>316</v>
      </c>
      <c r="G152" s="282"/>
      <c r="H152" s="334" t="s">
        <v>376</v>
      </c>
      <c r="I152" s="334" t="s">
        <v>318</v>
      </c>
      <c r="J152" s="334" t="s">
        <v>367</v>
      </c>
      <c r="K152" s="330"/>
    </row>
    <row r="153" s="1" customFormat="1" ht="15" customHeight="1">
      <c r="B153" s="307"/>
      <c r="C153" s="334" t="s">
        <v>264</v>
      </c>
      <c r="D153" s="282"/>
      <c r="E153" s="282"/>
      <c r="F153" s="335" t="s">
        <v>316</v>
      </c>
      <c r="G153" s="282"/>
      <c r="H153" s="334" t="s">
        <v>377</v>
      </c>
      <c r="I153" s="334" t="s">
        <v>318</v>
      </c>
      <c r="J153" s="334" t="s">
        <v>367</v>
      </c>
      <c r="K153" s="330"/>
    </row>
    <row r="154" s="1" customFormat="1" ht="15" customHeight="1">
      <c r="B154" s="307"/>
      <c r="C154" s="334" t="s">
        <v>321</v>
      </c>
      <c r="D154" s="282"/>
      <c r="E154" s="282"/>
      <c r="F154" s="335" t="s">
        <v>322</v>
      </c>
      <c r="G154" s="282"/>
      <c r="H154" s="334" t="s">
        <v>356</v>
      </c>
      <c r="I154" s="334" t="s">
        <v>318</v>
      </c>
      <c r="J154" s="334">
        <v>50</v>
      </c>
      <c r="K154" s="330"/>
    </row>
    <row r="155" s="1" customFormat="1" ht="15" customHeight="1">
      <c r="B155" s="307"/>
      <c r="C155" s="334" t="s">
        <v>324</v>
      </c>
      <c r="D155" s="282"/>
      <c r="E155" s="282"/>
      <c r="F155" s="335" t="s">
        <v>316</v>
      </c>
      <c r="G155" s="282"/>
      <c r="H155" s="334" t="s">
        <v>356</v>
      </c>
      <c r="I155" s="334" t="s">
        <v>326</v>
      </c>
      <c r="J155" s="334"/>
      <c r="K155" s="330"/>
    </row>
    <row r="156" s="1" customFormat="1" ht="15" customHeight="1">
      <c r="B156" s="307"/>
      <c r="C156" s="334" t="s">
        <v>335</v>
      </c>
      <c r="D156" s="282"/>
      <c r="E156" s="282"/>
      <c r="F156" s="335" t="s">
        <v>322</v>
      </c>
      <c r="G156" s="282"/>
      <c r="H156" s="334" t="s">
        <v>356</v>
      </c>
      <c r="I156" s="334" t="s">
        <v>318</v>
      </c>
      <c r="J156" s="334">
        <v>50</v>
      </c>
      <c r="K156" s="330"/>
    </row>
    <row r="157" s="1" customFormat="1" ht="15" customHeight="1">
      <c r="B157" s="307"/>
      <c r="C157" s="334" t="s">
        <v>343</v>
      </c>
      <c r="D157" s="282"/>
      <c r="E157" s="282"/>
      <c r="F157" s="335" t="s">
        <v>322</v>
      </c>
      <c r="G157" s="282"/>
      <c r="H157" s="334" t="s">
        <v>356</v>
      </c>
      <c r="I157" s="334" t="s">
        <v>318</v>
      </c>
      <c r="J157" s="334">
        <v>50</v>
      </c>
      <c r="K157" s="330"/>
    </row>
    <row r="158" s="1" customFormat="1" ht="15" customHeight="1">
      <c r="B158" s="307"/>
      <c r="C158" s="334" t="s">
        <v>341</v>
      </c>
      <c r="D158" s="282"/>
      <c r="E158" s="282"/>
      <c r="F158" s="335" t="s">
        <v>322</v>
      </c>
      <c r="G158" s="282"/>
      <c r="H158" s="334" t="s">
        <v>356</v>
      </c>
      <c r="I158" s="334" t="s">
        <v>318</v>
      </c>
      <c r="J158" s="334">
        <v>50</v>
      </c>
      <c r="K158" s="330"/>
    </row>
    <row r="159" s="1" customFormat="1" ht="15" customHeight="1">
      <c r="B159" s="307"/>
      <c r="C159" s="334" t="s">
        <v>89</v>
      </c>
      <c r="D159" s="282"/>
      <c r="E159" s="282"/>
      <c r="F159" s="335" t="s">
        <v>316</v>
      </c>
      <c r="G159" s="282"/>
      <c r="H159" s="334" t="s">
        <v>378</v>
      </c>
      <c r="I159" s="334" t="s">
        <v>318</v>
      </c>
      <c r="J159" s="334" t="s">
        <v>379</v>
      </c>
      <c r="K159" s="330"/>
    </row>
    <row r="160" s="1" customFormat="1" ht="15" customHeight="1">
      <c r="B160" s="307"/>
      <c r="C160" s="334" t="s">
        <v>380</v>
      </c>
      <c r="D160" s="282"/>
      <c r="E160" s="282"/>
      <c r="F160" s="335" t="s">
        <v>316</v>
      </c>
      <c r="G160" s="282"/>
      <c r="H160" s="334" t="s">
        <v>381</v>
      </c>
      <c r="I160" s="334" t="s">
        <v>351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382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310</v>
      </c>
      <c r="D166" s="297"/>
      <c r="E166" s="297"/>
      <c r="F166" s="297" t="s">
        <v>311</v>
      </c>
      <c r="G166" s="339"/>
      <c r="H166" s="340" t="s">
        <v>56</v>
      </c>
      <c r="I166" s="340" t="s">
        <v>59</v>
      </c>
      <c r="J166" s="297" t="s">
        <v>312</v>
      </c>
      <c r="K166" s="274"/>
    </row>
    <row r="167" s="1" customFormat="1" ht="17.25" customHeight="1">
      <c r="B167" s="275"/>
      <c r="C167" s="299" t="s">
        <v>313</v>
      </c>
      <c r="D167" s="299"/>
      <c r="E167" s="299"/>
      <c r="F167" s="300" t="s">
        <v>314</v>
      </c>
      <c r="G167" s="341"/>
      <c r="H167" s="342"/>
      <c r="I167" s="342"/>
      <c r="J167" s="299" t="s">
        <v>315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319</v>
      </c>
      <c r="D169" s="282"/>
      <c r="E169" s="282"/>
      <c r="F169" s="305" t="s">
        <v>316</v>
      </c>
      <c r="G169" s="282"/>
      <c r="H169" s="282" t="s">
        <v>356</v>
      </c>
      <c r="I169" s="282" t="s">
        <v>318</v>
      </c>
      <c r="J169" s="282">
        <v>120</v>
      </c>
      <c r="K169" s="330"/>
    </row>
    <row r="170" s="1" customFormat="1" ht="15" customHeight="1">
      <c r="B170" s="307"/>
      <c r="C170" s="282" t="s">
        <v>365</v>
      </c>
      <c r="D170" s="282"/>
      <c r="E170" s="282"/>
      <c r="F170" s="305" t="s">
        <v>316</v>
      </c>
      <c r="G170" s="282"/>
      <c r="H170" s="282" t="s">
        <v>366</v>
      </c>
      <c r="I170" s="282" t="s">
        <v>318</v>
      </c>
      <c r="J170" s="282" t="s">
        <v>367</v>
      </c>
      <c r="K170" s="330"/>
    </row>
    <row r="171" s="1" customFormat="1" ht="15" customHeight="1">
      <c r="B171" s="307"/>
      <c r="C171" s="282" t="s">
        <v>264</v>
      </c>
      <c r="D171" s="282"/>
      <c r="E171" s="282"/>
      <c r="F171" s="305" t="s">
        <v>316</v>
      </c>
      <c r="G171" s="282"/>
      <c r="H171" s="282" t="s">
        <v>383</v>
      </c>
      <c r="I171" s="282" t="s">
        <v>318</v>
      </c>
      <c r="J171" s="282" t="s">
        <v>367</v>
      </c>
      <c r="K171" s="330"/>
    </row>
    <row r="172" s="1" customFormat="1" ht="15" customHeight="1">
      <c r="B172" s="307"/>
      <c r="C172" s="282" t="s">
        <v>321</v>
      </c>
      <c r="D172" s="282"/>
      <c r="E172" s="282"/>
      <c r="F172" s="305" t="s">
        <v>322</v>
      </c>
      <c r="G172" s="282"/>
      <c r="H172" s="282" t="s">
        <v>383</v>
      </c>
      <c r="I172" s="282" t="s">
        <v>318</v>
      </c>
      <c r="J172" s="282">
        <v>50</v>
      </c>
      <c r="K172" s="330"/>
    </row>
    <row r="173" s="1" customFormat="1" ht="15" customHeight="1">
      <c r="B173" s="307"/>
      <c r="C173" s="282" t="s">
        <v>324</v>
      </c>
      <c r="D173" s="282"/>
      <c r="E173" s="282"/>
      <c r="F173" s="305" t="s">
        <v>316</v>
      </c>
      <c r="G173" s="282"/>
      <c r="H173" s="282" t="s">
        <v>383</v>
      </c>
      <c r="I173" s="282" t="s">
        <v>326</v>
      </c>
      <c r="J173" s="282"/>
      <c r="K173" s="330"/>
    </row>
    <row r="174" s="1" customFormat="1" ht="15" customHeight="1">
      <c r="B174" s="307"/>
      <c r="C174" s="282" t="s">
        <v>335</v>
      </c>
      <c r="D174" s="282"/>
      <c r="E174" s="282"/>
      <c r="F174" s="305" t="s">
        <v>322</v>
      </c>
      <c r="G174" s="282"/>
      <c r="H174" s="282" t="s">
        <v>383</v>
      </c>
      <c r="I174" s="282" t="s">
        <v>318</v>
      </c>
      <c r="J174" s="282">
        <v>50</v>
      </c>
      <c r="K174" s="330"/>
    </row>
    <row r="175" s="1" customFormat="1" ht="15" customHeight="1">
      <c r="B175" s="307"/>
      <c r="C175" s="282" t="s">
        <v>343</v>
      </c>
      <c r="D175" s="282"/>
      <c r="E175" s="282"/>
      <c r="F175" s="305" t="s">
        <v>322</v>
      </c>
      <c r="G175" s="282"/>
      <c r="H175" s="282" t="s">
        <v>383</v>
      </c>
      <c r="I175" s="282" t="s">
        <v>318</v>
      </c>
      <c r="J175" s="282">
        <v>50</v>
      </c>
      <c r="K175" s="330"/>
    </row>
    <row r="176" s="1" customFormat="1" ht="15" customHeight="1">
      <c r="B176" s="307"/>
      <c r="C176" s="282" t="s">
        <v>341</v>
      </c>
      <c r="D176" s="282"/>
      <c r="E176" s="282"/>
      <c r="F176" s="305" t="s">
        <v>322</v>
      </c>
      <c r="G176" s="282"/>
      <c r="H176" s="282" t="s">
        <v>383</v>
      </c>
      <c r="I176" s="282" t="s">
        <v>318</v>
      </c>
      <c r="J176" s="282">
        <v>50</v>
      </c>
      <c r="K176" s="330"/>
    </row>
    <row r="177" s="1" customFormat="1" ht="15" customHeight="1">
      <c r="B177" s="307"/>
      <c r="C177" s="282" t="s">
        <v>100</v>
      </c>
      <c r="D177" s="282"/>
      <c r="E177" s="282"/>
      <c r="F177" s="305" t="s">
        <v>316</v>
      </c>
      <c r="G177" s="282"/>
      <c r="H177" s="282" t="s">
        <v>384</v>
      </c>
      <c r="I177" s="282" t="s">
        <v>385</v>
      </c>
      <c r="J177" s="282"/>
      <c r="K177" s="330"/>
    </row>
    <row r="178" s="1" customFormat="1" ht="15" customHeight="1">
      <c r="B178" s="307"/>
      <c r="C178" s="282" t="s">
        <v>59</v>
      </c>
      <c r="D178" s="282"/>
      <c r="E178" s="282"/>
      <c r="F178" s="305" t="s">
        <v>316</v>
      </c>
      <c r="G178" s="282"/>
      <c r="H178" s="282" t="s">
        <v>386</v>
      </c>
      <c r="I178" s="282" t="s">
        <v>387</v>
      </c>
      <c r="J178" s="282">
        <v>1</v>
      </c>
      <c r="K178" s="330"/>
    </row>
    <row r="179" s="1" customFormat="1" ht="15" customHeight="1">
      <c r="B179" s="307"/>
      <c r="C179" s="282" t="s">
        <v>55</v>
      </c>
      <c r="D179" s="282"/>
      <c r="E179" s="282"/>
      <c r="F179" s="305" t="s">
        <v>316</v>
      </c>
      <c r="G179" s="282"/>
      <c r="H179" s="282" t="s">
        <v>388</v>
      </c>
      <c r="I179" s="282" t="s">
        <v>318</v>
      </c>
      <c r="J179" s="282">
        <v>20</v>
      </c>
      <c r="K179" s="330"/>
    </row>
    <row r="180" s="1" customFormat="1" ht="15" customHeight="1">
      <c r="B180" s="307"/>
      <c r="C180" s="282" t="s">
        <v>56</v>
      </c>
      <c r="D180" s="282"/>
      <c r="E180" s="282"/>
      <c r="F180" s="305" t="s">
        <v>316</v>
      </c>
      <c r="G180" s="282"/>
      <c r="H180" s="282" t="s">
        <v>389</v>
      </c>
      <c r="I180" s="282" t="s">
        <v>318</v>
      </c>
      <c r="J180" s="282">
        <v>255</v>
      </c>
      <c r="K180" s="330"/>
    </row>
    <row r="181" s="1" customFormat="1" ht="15" customHeight="1">
      <c r="B181" s="307"/>
      <c r="C181" s="282" t="s">
        <v>101</v>
      </c>
      <c r="D181" s="282"/>
      <c r="E181" s="282"/>
      <c r="F181" s="305" t="s">
        <v>316</v>
      </c>
      <c r="G181" s="282"/>
      <c r="H181" s="282" t="s">
        <v>280</v>
      </c>
      <c r="I181" s="282" t="s">
        <v>318</v>
      </c>
      <c r="J181" s="282">
        <v>10</v>
      </c>
      <c r="K181" s="330"/>
    </row>
    <row r="182" s="1" customFormat="1" ht="15" customHeight="1">
      <c r="B182" s="307"/>
      <c r="C182" s="282" t="s">
        <v>102</v>
      </c>
      <c r="D182" s="282"/>
      <c r="E182" s="282"/>
      <c r="F182" s="305" t="s">
        <v>316</v>
      </c>
      <c r="G182" s="282"/>
      <c r="H182" s="282" t="s">
        <v>390</v>
      </c>
      <c r="I182" s="282" t="s">
        <v>351</v>
      </c>
      <c r="J182" s="282"/>
      <c r="K182" s="330"/>
    </row>
    <row r="183" s="1" customFormat="1" ht="15" customHeight="1">
      <c r="B183" s="307"/>
      <c r="C183" s="282" t="s">
        <v>391</v>
      </c>
      <c r="D183" s="282"/>
      <c r="E183" s="282"/>
      <c r="F183" s="305" t="s">
        <v>316</v>
      </c>
      <c r="G183" s="282"/>
      <c r="H183" s="282" t="s">
        <v>392</v>
      </c>
      <c r="I183" s="282" t="s">
        <v>351</v>
      </c>
      <c r="J183" s="282"/>
      <c r="K183" s="330"/>
    </row>
    <row r="184" s="1" customFormat="1" ht="15" customHeight="1">
      <c r="B184" s="307"/>
      <c r="C184" s="282" t="s">
        <v>380</v>
      </c>
      <c r="D184" s="282"/>
      <c r="E184" s="282"/>
      <c r="F184" s="305" t="s">
        <v>316</v>
      </c>
      <c r="G184" s="282"/>
      <c r="H184" s="282" t="s">
        <v>393</v>
      </c>
      <c r="I184" s="282" t="s">
        <v>351</v>
      </c>
      <c r="J184" s="282"/>
      <c r="K184" s="330"/>
    </row>
    <row r="185" s="1" customFormat="1" ht="15" customHeight="1">
      <c r="B185" s="307"/>
      <c r="C185" s="282" t="s">
        <v>104</v>
      </c>
      <c r="D185" s="282"/>
      <c r="E185" s="282"/>
      <c r="F185" s="305" t="s">
        <v>322</v>
      </c>
      <c r="G185" s="282"/>
      <c r="H185" s="282" t="s">
        <v>394</v>
      </c>
      <c r="I185" s="282" t="s">
        <v>318</v>
      </c>
      <c r="J185" s="282">
        <v>50</v>
      </c>
      <c r="K185" s="330"/>
    </row>
    <row r="186" s="1" customFormat="1" ht="15" customHeight="1">
      <c r="B186" s="307"/>
      <c r="C186" s="282" t="s">
        <v>395</v>
      </c>
      <c r="D186" s="282"/>
      <c r="E186" s="282"/>
      <c r="F186" s="305" t="s">
        <v>322</v>
      </c>
      <c r="G186" s="282"/>
      <c r="H186" s="282" t="s">
        <v>396</v>
      </c>
      <c r="I186" s="282" t="s">
        <v>397</v>
      </c>
      <c r="J186" s="282"/>
      <c r="K186" s="330"/>
    </row>
    <row r="187" s="1" customFormat="1" ht="15" customHeight="1">
      <c r="B187" s="307"/>
      <c r="C187" s="282" t="s">
        <v>398</v>
      </c>
      <c r="D187" s="282"/>
      <c r="E187" s="282"/>
      <c r="F187" s="305" t="s">
        <v>322</v>
      </c>
      <c r="G187" s="282"/>
      <c r="H187" s="282" t="s">
        <v>399</v>
      </c>
      <c r="I187" s="282" t="s">
        <v>397</v>
      </c>
      <c r="J187" s="282"/>
      <c r="K187" s="330"/>
    </row>
    <row r="188" s="1" customFormat="1" ht="15" customHeight="1">
      <c r="B188" s="307"/>
      <c r="C188" s="282" t="s">
        <v>400</v>
      </c>
      <c r="D188" s="282"/>
      <c r="E188" s="282"/>
      <c r="F188" s="305" t="s">
        <v>322</v>
      </c>
      <c r="G188" s="282"/>
      <c r="H188" s="282" t="s">
        <v>401</v>
      </c>
      <c r="I188" s="282" t="s">
        <v>397</v>
      </c>
      <c r="J188" s="282"/>
      <c r="K188" s="330"/>
    </row>
    <row r="189" s="1" customFormat="1" ht="15" customHeight="1">
      <c r="B189" s="307"/>
      <c r="C189" s="343" t="s">
        <v>402</v>
      </c>
      <c r="D189" s="282"/>
      <c r="E189" s="282"/>
      <c r="F189" s="305" t="s">
        <v>322</v>
      </c>
      <c r="G189" s="282"/>
      <c r="H189" s="282" t="s">
        <v>403</v>
      </c>
      <c r="I189" s="282" t="s">
        <v>404</v>
      </c>
      <c r="J189" s="344" t="s">
        <v>405</v>
      </c>
      <c r="K189" s="330"/>
    </row>
    <row r="190" s="17" customFormat="1" ht="15" customHeight="1">
      <c r="B190" s="345"/>
      <c r="C190" s="346" t="s">
        <v>406</v>
      </c>
      <c r="D190" s="347"/>
      <c r="E190" s="347"/>
      <c r="F190" s="348" t="s">
        <v>322</v>
      </c>
      <c r="G190" s="347"/>
      <c r="H190" s="347" t="s">
        <v>407</v>
      </c>
      <c r="I190" s="347" t="s">
        <v>404</v>
      </c>
      <c r="J190" s="349" t="s">
        <v>405</v>
      </c>
      <c r="K190" s="350"/>
    </row>
    <row r="191" s="1" customFormat="1" ht="15" customHeight="1">
      <c r="B191" s="307"/>
      <c r="C191" s="343" t="s">
        <v>44</v>
      </c>
      <c r="D191" s="282"/>
      <c r="E191" s="282"/>
      <c r="F191" s="305" t="s">
        <v>316</v>
      </c>
      <c r="G191" s="282"/>
      <c r="H191" s="279" t="s">
        <v>408</v>
      </c>
      <c r="I191" s="282" t="s">
        <v>409</v>
      </c>
      <c r="J191" s="282"/>
      <c r="K191" s="330"/>
    </row>
    <row r="192" s="1" customFormat="1" ht="15" customHeight="1">
      <c r="B192" s="307"/>
      <c r="C192" s="343" t="s">
        <v>410</v>
      </c>
      <c r="D192" s="282"/>
      <c r="E192" s="282"/>
      <c r="F192" s="305" t="s">
        <v>316</v>
      </c>
      <c r="G192" s="282"/>
      <c r="H192" s="282" t="s">
        <v>411</v>
      </c>
      <c r="I192" s="282" t="s">
        <v>351</v>
      </c>
      <c r="J192" s="282"/>
      <c r="K192" s="330"/>
    </row>
    <row r="193" s="1" customFormat="1" ht="15" customHeight="1">
      <c r="B193" s="307"/>
      <c r="C193" s="343" t="s">
        <v>412</v>
      </c>
      <c r="D193" s="282"/>
      <c r="E193" s="282"/>
      <c r="F193" s="305" t="s">
        <v>316</v>
      </c>
      <c r="G193" s="282"/>
      <c r="H193" s="282" t="s">
        <v>413</v>
      </c>
      <c r="I193" s="282" t="s">
        <v>351</v>
      </c>
      <c r="J193" s="282"/>
      <c r="K193" s="330"/>
    </row>
    <row r="194" s="1" customFormat="1" ht="15" customHeight="1">
      <c r="B194" s="307"/>
      <c r="C194" s="343" t="s">
        <v>414</v>
      </c>
      <c r="D194" s="282"/>
      <c r="E194" s="282"/>
      <c r="F194" s="305" t="s">
        <v>322</v>
      </c>
      <c r="G194" s="282"/>
      <c r="H194" s="282" t="s">
        <v>415</v>
      </c>
      <c r="I194" s="282" t="s">
        <v>351</v>
      </c>
      <c r="J194" s="282"/>
      <c r="K194" s="330"/>
    </row>
    <row r="195" s="1" customFormat="1" ht="15" customHeight="1">
      <c r="B195" s="336"/>
      <c r="C195" s="351"/>
      <c r="D195" s="316"/>
      <c r="E195" s="316"/>
      <c r="F195" s="316"/>
      <c r="G195" s="316"/>
      <c r="H195" s="316"/>
      <c r="I195" s="316"/>
      <c r="J195" s="316"/>
      <c r="K195" s="337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318"/>
      <c r="C197" s="328"/>
      <c r="D197" s="328"/>
      <c r="E197" s="328"/>
      <c r="F197" s="338"/>
      <c r="G197" s="328"/>
      <c r="H197" s="328"/>
      <c r="I197" s="328"/>
      <c r="J197" s="328"/>
      <c r="K197" s="318"/>
    </row>
    <row r="198" s="1" customFormat="1" ht="18.75" customHeight="1">
      <c r="B198" s="290"/>
      <c r="C198" s="290"/>
      <c r="D198" s="290"/>
      <c r="E198" s="290"/>
      <c r="F198" s="290"/>
      <c r="G198" s="290"/>
      <c r="H198" s="290"/>
      <c r="I198" s="290"/>
      <c r="J198" s="290"/>
      <c r="K198" s="290"/>
    </row>
    <row r="199" s="1" customFormat="1" ht="13.5">
      <c r="B199" s="269"/>
      <c r="C199" s="270"/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1">
      <c r="B200" s="272"/>
      <c r="C200" s="273" t="s">
        <v>416</v>
      </c>
      <c r="D200" s="273"/>
      <c r="E200" s="273"/>
      <c r="F200" s="273"/>
      <c r="G200" s="273"/>
      <c r="H200" s="273"/>
      <c r="I200" s="273"/>
      <c r="J200" s="273"/>
      <c r="K200" s="274"/>
    </row>
    <row r="201" s="1" customFormat="1" ht="25.5" customHeight="1">
      <c r="B201" s="272"/>
      <c r="C201" s="352" t="s">
        <v>417</v>
      </c>
      <c r="D201" s="352"/>
      <c r="E201" s="352"/>
      <c r="F201" s="352" t="s">
        <v>418</v>
      </c>
      <c r="G201" s="353"/>
      <c r="H201" s="352" t="s">
        <v>419</v>
      </c>
      <c r="I201" s="352"/>
      <c r="J201" s="352"/>
      <c r="K201" s="274"/>
    </row>
    <row r="202" s="1" customFormat="1" ht="5.25" customHeight="1">
      <c r="B202" s="307"/>
      <c r="C202" s="302"/>
      <c r="D202" s="302"/>
      <c r="E202" s="302"/>
      <c r="F202" s="302"/>
      <c r="G202" s="328"/>
      <c r="H202" s="302"/>
      <c r="I202" s="302"/>
      <c r="J202" s="302"/>
      <c r="K202" s="330"/>
    </row>
    <row r="203" s="1" customFormat="1" ht="15" customHeight="1">
      <c r="B203" s="307"/>
      <c r="C203" s="282" t="s">
        <v>409</v>
      </c>
      <c r="D203" s="282"/>
      <c r="E203" s="282"/>
      <c r="F203" s="305" t="s">
        <v>45</v>
      </c>
      <c r="G203" s="282"/>
      <c r="H203" s="282" t="s">
        <v>420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46</v>
      </c>
      <c r="G204" s="282"/>
      <c r="H204" s="282" t="s">
        <v>421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49</v>
      </c>
      <c r="G205" s="282"/>
      <c r="H205" s="282" t="s">
        <v>422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47</v>
      </c>
      <c r="G206" s="282"/>
      <c r="H206" s="282" t="s">
        <v>423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 t="s">
        <v>48</v>
      </c>
      <c r="G207" s="282"/>
      <c r="H207" s="282" t="s">
        <v>424</v>
      </c>
      <c r="I207" s="282"/>
      <c r="J207" s="282"/>
      <c r="K207" s="330"/>
    </row>
    <row r="208" s="1" customFormat="1" ht="15" customHeight="1">
      <c r="B208" s="307"/>
      <c r="C208" s="282"/>
      <c r="D208" s="282"/>
      <c r="E208" s="282"/>
      <c r="F208" s="305"/>
      <c r="G208" s="282"/>
      <c r="H208" s="282"/>
      <c r="I208" s="282"/>
      <c r="J208" s="282"/>
      <c r="K208" s="330"/>
    </row>
    <row r="209" s="1" customFormat="1" ht="15" customHeight="1">
      <c r="B209" s="307"/>
      <c r="C209" s="282" t="s">
        <v>363</v>
      </c>
      <c r="D209" s="282"/>
      <c r="E209" s="282"/>
      <c r="F209" s="305" t="s">
        <v>81</v>
      </c>
      <c r="G209" s="282"/>
      <c r="H209" s="282" t="s">
        <v>425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258</v>
      </c>
      <c r="G210" s="282"/>
      <c r="H210" s="282" t="s">
        <v>259</v>
      </c>
      <c r="I210" s="282"/>
      <c r="J210" s="282"/>
      <c r="K210" s="330"/>
    </row>
    <row r="211" s="1" customFormat="1" ht="15" customHeight="1">
      <c r="B211" s="307"/>
      <c r="C211" s="282"/>
      <c r="D211" s="282"/>
      <c r="E211" s="282"/>
      <c r="F211" s="305" t="s">
        <v>256</v>
      </c>
      <c r="G211" s="282"/>
      <c r="H211" s="282" t="s">
        <v>426</v>
      </c>
      <c r="I211" s="282"/>
      <c r="J211" s="282"/>
      <c r="K211" s="330"/>
    </row>
    <row r="212" s="1" customFormat="1" ht="15" customHeight="1">
      <c r="B212" s="354"/>
      <c r="C212" s="282"/>
      <c r="D212" s="282"/>
      <c r="E212" s="282"/>
      <c r="F212" s="305" t="s">
        <v>260</v>
      </c>
      <c r="G212" s="343"/>
      <c r="H212" s="334" t="s">
        <v>261</v>
      </c>
      <c r="I212" s="334"/>
      <c r="J212" s="334"/>
      <c r="K212" s="355"/>
    </row>
    <row r="213" s="1" customFormat="1" ht="15" customHeight="1">
      <c r="B213" s="354"/>
      <c r="C213" s="282"/>
      <c r="D213" s="282"/>
      <c r="E213" s="282"/>
      <c r="F213" s="305" t="s">
        <v>262</v>
      </c>
      <c r="G213" s="343"/>
      <c r="H213" s="334" t="s">
        <v>427</v>
      </c>
      <c r="I213" s="334"/>
      <c r="J213" s="334"/>
      <c r="K213" s="355"/>
    </row>
    <row r="214" s="1" customFormat="1" ht="15" customHeight="1">
      <c r="B214" s="354"/>
      <c r="C214" s="282"/>
      <c r="D214" s="282"/>
      <c r="E214" s="282"/>
      <c r="F214" s="305"/>
      <c r="G214" s="343"/>
      <c r="H214" s="334"/>
      <c r="I214" s="334"/>
      <c r="J214" s="334"/>
      <c r="K214" s="355"/>
    </row>
    <row r="215" s="1" customFormat="1" ht="15" customHeight="1">
      <c r="B215" s="354"/>
      <c r="C215" s="282" t="s">
        <v>387</v>
      </c>
      <c r="D215" s="282"/>
      <c r="E215" s="282"/>
      <c r="F215" s="305">
        <v>1</v>
      </c>
      <c r="G215" s="343"/>
      <c r="H215" s="334" t="s">
        <v>428</v>
      </c>
      <c r="I215" s="334"/>
      <c r="J215" s="334"/>
      <c r="K215" s="355"/>
    </row>
    <row r="216" s="1" customFormat="1" ht="15" customHeight="1">
      <c r="B216" s="354"/>
      <c r="C216" s="282"/>
      <c r="D216" s="282"/>
      <c r="E216" s="282"/>
      <c r="F216" s="305">
        <v>2</v>
      </c>
      <c r="G216" s="343"/>
      <c r="H216" s="334" t="s">
        <v>429</v>
      </c>
      <c r="I216" s="334"/>
      <c r="J216" s="334"/>
      <c r="K216" s="355"/>
    </row>
    <row r="217" s="1" customFormat="1" ht="15" customHeight="1">
      <c r="B217" s="354"/>
      <c r="C217" s="282"/>
      <c r="D217" s="282"/>
      <c r="E217" s="282"/>
      <c r="F217" s="305">
        <v>3</v>
      </c>
      <c r="G217" s="343"/>
      <c r="H217" s="334" t="s">
        <v>430</v>
      </c>
      <c r="I217" s="334"/>
      <c r="J217" s="334"/>
      <c r="K217" s="355"/>
    </row>
    <row r="218" s="1" customFormat="1" ht="15" customHeight="1">
      <c r="B218" s="354"/>
      <c r="C218" s="282"/>
      <c r="D218" s="282"/>
      <c r="E218" s="282"/>
      <c r="F218" s="305">
        <v>4</v>
      </c>
      <c r="G218" s="343"/>
      <c r="H218" s="334" t="s">
        <v>431</v>
      </c>
      <c r="I218" s="334"/>
      <c r="J218" s="334"/>
      <c r="K218" s="355"/>
    </row>
    <row r="219" s="1" customFormat="1" ht="12.75" customHeight="1">
      <c r="B219" s="356"/>
      <c r="C219" s="357"/>
      <c r="D219" s="357"/>
      <c r="E219" s="357"/>
      <c r="F219" s="357"/>
      <c r="G219" s="357"/>
      <c r="H219" s="357"/>
      <c r="I219" s="357"/>
      <c r="J219" s="357"/>
      <c r="K219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Jirka</dc:creator>
  <cp:lastModifiedBy>Michal Jirka</cp:lastModifiedBy>
  <dcterms:created xsi:type="dcterms:W3CDTF">2024-04-18T06:40:21Z</dcterms:created>
  <dcterms:modified xsi:type="dcterms:W3CDTF">2024-04-18T06:40:23Z</dcterms:modified>
</cp:coreProperties>
</file>